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0335" windowHeight="11640" firstSheet="2" activeTab="2"/>
  </bookViews>
  <sheets>
    <sheet name="طراح گرافیک رایانه ای" sheetId="1" r:id="rId1"/>
    <sheet name="سرپرست رستوران" sheetId="14" r:id="rId2"/>
    <sheet name="نانوای نانهای حجیم و نیمه حجیم2" sheetId="17" r:id="rId3"/>
  </sheets>
  <calcPr calcId="125725"/>
</workbook>
</file>

<file path=xl/calcChain.xml><?xml version="1.0" encoding="utf-8"?>
<calcChain xmlns="http://schemas.openxmlformats.org/spreadsheetml/2006/main">
  <c r="B41" i="17"/>
  <c r="I40" s="1"/>
  <c r="L40"/>
  <c r="J40"/>
  <c r="H40"/>
  <c r="F40"/>
  <c r="L39"/>
  <c r="J39"/>
  <c r="H39"/>
  <c r="F39"/>
  <c r="L38"/>
  <c r="J38"/>
  <c r="H38"/>
  <c r="F38"/>
  <c r="L37"/>
  <c r="J37"/>
  <c r="H37"/>
  <c r="F37"/>
  <c r="L36"/>
  <c r="J36"/>
  <c r="H36"/>
  <c r="F36"/>
  <c r="L35"/>
  <c r="J35"/>
  <c r="H35"/>
  <c r="F35"/>
  <c r="L34"/>
  <c r="J34"/>
  <c r="H34"/>
  <c r="F34"/>
  <c r="L33"/>
  <c r="J33"/>
  <c r="H33"/>
  <c r="F33"/>
  <c r="C33"/>
  <c r="L32"/>
  <c r="J32"/>
  <c r="H32"/>
  <c r="F32"/>
  <c r="C32"/>
  <c r="L31"/>
  <c r="J31"/>
  <c r="H31"/>
  <c r="F31"/>
  <c r="C31"/>
  <c r="L30"/>
  <c r="J30"/>
  <c r="H30"/>
  <c r="F30"/>
  <c r="C30"/>
  <c r="L29"/>
  <c r="J29"/>
  <c r="H29"/>
  <c r="F29"/>
  <c r="C29"/>
  <c r="L28"/>
  <c r="J28"/>
  <c r="H28"/>
  <c r="F28"/>
  <c r="C28"/>
  <c r="L27"/>
  <c r="J27"/>
  <c r="H27"/>
  <c r="F27"/>
  <c r="C27"/>
  <c r="L26"/>
  <c r="J26"/>
  <c r="H26"/>
  <c r="F26"/>
  <c r="C26"/>
  <c r="L25"/>
  <c r="J25"/>
  <c r="H25"/>
  <c r="F25"/>
  <c r="C25"/>
  <c r="L24"/>
  <c r="J24"/>
  <c r="H24"/>
  <c r="F24"/>
  <c r="C24"/>
  <c r="L23"/>
  <c r="J23"/>
  <c r="H23"/>
  <c r="F23"/>
  <c r="C23"/>
  <c r="L22"/>
  <c r="J22"/>
  <c r="H22"/>
  <c r="F22"/>
  <c r="C22"/>
  <c r="L21"/>
  <c r="J21"/>
  <c r="H21"/>
  <c r="F21"/>
  <c r="C21"/>
  <c r="L20"/>
  <c r="J20"/>
  <c r="H20"/>
  <c r="F20"/>
  <c r="C20"/>
  <c r="L19"/>
  <c r="J19"/>
  <c r="H19"/>
  <c r="F19"/>
  <c r="C19"/>
  <c r="C18"/>
  <c r="H18" s="1"/>
  <c r="J17"/>
  <c r="I17"/>
  <c r="I16"/>
  <c r="L16" s="1"/>
  <c r="I15"/>
  <c r="J15" s="1"/>
  <c r="I14"/>
  <c r="L14" s="1"/>
  <c r="I13"/>
  <c r="J13" s="1"/>
  <c r="I12"/>
  <c r="L12" s="1"/>
  <c r="I11"/>
  <c r="J11" s="1"/>
  <c r="I10"/>
  <c r="L10" s="1"/>
  <c r="I9"/>
  <c r="J9" s="1"/>
  <c r="I8"/>
  <c r="L8" s="1"/>
  <c r="I7"/>
  <c r="J7" s="1"/>
  <c r="I6"/>
  <c r="G1"/>
  <c r="B41" i="14"/>
  <c r="L40"/>
  <c r="J40"/>
  <c r="I40"/>
  <c r="K40" s="1"/>
  <c r="H40"/>
  <c r="F40"/>
  <c r="C40"/>
  <c r="L39"/>
  <c r="J39"/>
  <c r="I39"/>
  <c r="K39" s="1"/>
  <c r="H39"/>
  <c r="G39"/>
  <c r="F39"/>
  <c r="E39"/>
  <c r="C39"/>
  <c r="L38"/>
  <c r="J38"/>
  <c r="I38"/>
  <c r="K38" s="1"/>
  <c r="H38"/>
  <c r="F38"/>
  <c r="C38"/>
  <c r="L37"/>
  <c r="J37"/>
  <c r="I37"/>
  <c r="K37" s="1"/>
  <c r="H37"/>
  <c r="G37"/>
  <c r="F37"/>
  <c r="E37"/>
  <c r="C37"/>
  <c r="L36"/>
  <c r="J36"/>
  <c r="I36"/>
  <c r="K36" s="1"/>
  <c r="H36"/>
  <c r="F36"/>
  <c r="C36"/>
  <c r="L35"/>
  <c r="J35"/>
  <c r="I35"/>
  <c r="K35" s="1"/>
  <c r="H35"/>
  <c r="G35"/>
  <c r="F35"/>
  <c r="E35"/>
  <c r="C35"/>
  <c r="L34"/>
  <c r="J34"/>
  <c r="I34"/>
  <c r="K34" s="1"/>
  <c r="H34"/>
  <c r="F34"/>
  <c r="C34"/>
  <c r="L33"/>
  <c r="J33"/>
  <c r="I33"/>
  <c r="K33" s="1"/>
  <c r="H33"/>
  <c r="G33"/>
  <c r="F33"/>
  <c r="E33"/>
  <c r="C33"/>
  <c r="L32"/>
  <c r="J32"/>
  <c r="I32"/>
  <c r="K32" s="1"/>
  <c r="H32"/>
  <c r="F32"/>
  <c r="C32"/>
  <c r="L31"/>
  <c r="J31"/>
  <c r="I31"/>
  <c r="K31" s="1"/>
  <c r="H31"/>
  <c r="G31"/>
  <c r="F31"/>
  <c r="E31"/>
  <c r="C31"/>
  <c r="L30"/>
  <c r="J30"/>
  <c r="I30"/>
  <c r="K30" s="1"/>
  <c r="H30"/>
  <c r="F30"/>
  <c r="C30"/>
  <c r="L29"/>
  <c r="J29"/>
  <c r="I29"/>
  <c r="K29" s="1"/>
  <c r="H29"/>
  <c r="G29"/>
  <c r="F29"/>
  <c r="E29"/>
  <c r="C29"/>
  <c r="L28"/>
  <c r="J28"/>
  <c r="I28"/>
  <c r="K28" s="1"/>
  <c r="H28"/>
  <c r="F28"/>
  <c r="C28"/>
  <c r="L27"/>
  <c r="J27"/>
  <c r="I27"/>
  <c r="K27" s="1"/>
  <c r="H27"/>
  <c r="G27"/>
  <c r="F27"/>
  <c r="E27"/>
  <c r="C27"/>
  <c r="L26"/>
  <c r="J26"/>
  <c r="I26"/>
  <c r="K26" s="1"/>
  <c r="H26"/>
  <c r="F26"/>
  <c r="C26"/>
  <c r="L25"/>
  <c r="J25"/>
  <c r="I25"/>
  <c r="K25" s="1"/>
  <c r="H25"/>
  <c r="G25"/>
  <c r="F25"/>
  <c r="E25"/>
  <c r="C25"/>
  <c r="I24"/>
  <c r="C24"/>
  <c r="H24" s="1"/>
  <c r="I23"/>
  <c r="C23"/>
  <c r="H23" s="1"/>
  <c r="J22"/>
  <c r="I22"/>
  <c r="C22"/>
  <c r="H22" s="1"/>
  <c r="I21"/>
  <c r="E21"/>
  <c r="C21"/>
  <c r="H21" s="1"/>
  <c r="I20"/>
  <c r="C20"/>
  <c r="H20" s="1"/>
  <c r="I19"/>
  <c r="C19"/>
  <c r="H19" s="1"/>
  <c r="J18"/>
  <c r="I18"/>
  <c r="C18"/>
  <c r="H18" s="1"/>
  <c r="I17"/>
  <c r="E17"/>
  <c r="C17"/>
  <c r="H17" s="1"/>
  <c r="I16"/>
  <c r="C16"/>
  <c r="F16" s="1"/>
  <c r="I15"/>
  <c r="E15"/>
  <c r="C15"/>
  <c r="H15" s="1"/>
  <c r="I14"/>
  <c r="C14"/>
  <c r="H14" s="1"/>
  <c r="I13"/>
  <c r="C13"/>
  <c r="H13" s="1"/>
  <c r="J12"/>
  <c r="I12"/>
  <c r="C12"/>
  <c r="H12" s="1"/>
  <c r="I11"/>
  <c r="L11" s="1"/>
  <c r="E11"/>
  <c r="C11"/>
  <c r="H11" s="1"/>
  <c r="I10"/>
  <c r="C10"/>
  <c r="H10" s="1"/>
  <c r="I9"/>
  <c r="L9" s="1"/>
  <c r="C9"/>
  <c r="H9" s="1"/>
  <c r="J8"/>
  <c r="I8"/>
  <c r="C8"/>
  <c r="F8" s="1"/>
  <c r="I7"/>
  <c r="E7"/>
  <c r="C7"/>
  <c r="H7" s="1"/>
  <c r="I6"/>
  <c r="I41" s="1"/>
  <c r="C6"/>
  <c r="G1"/>
  <c r="C6" i="17" l="1"/>
  <c r="C7"/>
  <c r="C8"/>
  <c r="H8" s="1"/>
  <c r="C9"/>
  <c r="C10"/>
  <c r="H10" s="1"/>
  <c r="C11"/>
  <c r="C12"/>
  <c r="H12" s="1"/>
  <c r="C13"/>
  <c r="C14"/>
  <c r="H14" s="1"/>
  <c r="C15"/>
  <c r="C16"/>
  <c r="H16" s="1"/>
  <c r="C17"/>
  <c r="I18"/>
  <c r="L18" s="1"/>
  <c r="I19"/>
  <c r="I20"/>
  <c r="I21"/>
  <c r="I22"/>
  <c r="I23"/>
  <c r="I24"/>
  <c r="I25"/>
  <c r="I26"/>
  <c r="I27"/>
  <c r="I28"/>
  <c r="I29"/>
  <c r="I30"/>
  <c r="I31"/>
  <c r="I32"/>
  <c r="C34"/>
  <c r="G20"/>
  <c r="G22"/>
  <c r="G24"/>
  <c r="G26"/>
  <c r="G28"/>
  <c r="G30"/>
  <c r="G32"/>
  <c r="C35"/>
  <c r="C37"/>
  <c r="G34"/>
  <c r="C36"/>
  <c r="G36" s="1"/>
  <c r="C39"/>
  <c r="L6" i="14"/>
  <c r="L14"/>
  <c r="L16"/>
  <c r="L20"/>
  <c r="L24"/>
  <c r="K40" i="17"/>
  <c r="L10" i="14"/>
  <c r="C41"/>
  <c r="J6"/>
  <c r="K8"/>
  <c r="L8"/>
  <c r="E9"/>
  <c r="J10"/>
  <c r="K10" s="1"/>
  <c r="K12"/>
  <c r="L12"/>
  <c r="E13"/>
  <c r="J14"/>
  <c r="K14" s="1"/>
  <c r="H16"/>
  <c r="J16"/>
  <c r="K16" s="1"/>
  <c r="L18"/>
  <c r="K18" s="1"/>
  <c r="E19"/>
  <c r="J20"/>
  <c r="K20" s="1"/>
  <c r="L22"/>
  <c r="K22" s="1"/>
  <c r="E23"/>
  <c r="J24"/>
  <c r="K24" s="1"/>
  <c r="G26"/>
  <c r="G28"/>
  <c r="G30"/>
  <c r="G32"/>
  <c r="G34"/>
  <c r="G36"/>
  <c r="G38"/>
  <c r="G40"/>
  <c r="E8" i="17"/>
  <c r="E12"/>
  <c r="E16"/>
  <c r="K19"/>
  <c r="E20"/>
  <c r="K20"/>
  <c r="K21"/>
  <c r="E22"/>
  <c r="K22"/>
  <c r="K23"/>
  <c r="E24"/>
  <c r="K24"/>
  <c r="K25"/>
  <c r="E26"/>
  <c r="K26"/>
  <c r="K27"/>
  <c r="I33"/>
  <c r="I34"/>
  <c r="K34" s="1"/>
  <c r="I35"/>
  <c r="I36"/>
  <c r="K36" s="1"/>
  <c r="C38"/>
  <c r="G38" s="1"/>
  <c r="C40"/>
  <c r="G40" s="1"/>
  <c r="E28"/>
  <c r="K28"/>
  <c r="K29"/>
  <c r="E30"/>
  <c r="K30"/>
  <c r="K31"/>
  <c r="E32"/>
  <c r="K32"/>
  <c r="K33"/>
  <c r="E34"/>
  <c r="K35"/>
  <c r="E36"/>
  <c r="I37"/>
  <c r="K37" s="1"/>
  <c r="E38"/>
  <c r="I38"/>
  <c r="K38" s="1"/>
  <c r="I39"/>
  <c r="K39" s="1"/>
  <c r="E40"/>
  <c r="L7"/>
  <c r="K7" s="1"/>
  <c r="E6"/>
  <c r="L9"/>
  <c r="K9" s="1"/>
  <c r="E10"/>
  <c r="L13"/>
  <c r="K13" s="1"/>
  <c r="E14"/>
  <c r="L17"/>
  <c r="K17" s="1"/>
  <c r="E18"/>
  <c r="G19"/>
  <c r="G21"/>
  <c r="G23"/>
  <c r="G25"/>
  <c r="G27"/>
  <c r="G29"/>
  <c r="G31"/>
  <c r="G33"/>
  <c r="G35"/>
  <c r="G37"/>
  <c r="G39"/>
  <c r="L11"/>
  <c r="K11" s="1"/>
  <c r="L15"/>
  <c r="K15" s="1"/>
  <c r="H7"/>
  <c r="H9"/>
  <c r="H11"/>
  <c r="H13"/>
  <c r="F15"/>
  <c r="F7"/>
  <c r="F9"/>
  <c r="F11"/>
  <c r="F13"/>
  <c r="H15"/>
  <c r="F17"/>
  <c r="H17"/>
  <c r="F6"/>
  <c r="H6"/>
  <c r="J6"/>
  <c r="L6"/>
  <c r="E7"/>
  <c r="F8"/>
  <c r="G8" s="1"/>
  <c r="J8"/>
  <c r="K8" s="1"/>
  <c r="E9"/>
  <c r="F10"/>
  <c r="G10" s="1"/>
  <c r="J10"/>
  <c r="K10" s="1"/>
  <c r="E11"/>
  <c r="F12"/>
  <c r="G12" s="1"/>
  <c r="J12"/>
  <c r="K12" s="1"/>
  <c r="E13"/>
  <c r="F14"/>
  <c r="G14" s="1"/>
  <c r="J14"/>
  <c r="K14" s="1"/>
  <c r="E15"/>
  <c r="F16"/>
  <c r="G16" s="1"/>
  <c r="J16"/>
  <c r="K16" s="1"/>
  <c r="E17"/>
  <c r="F18"/>
  <c r="G18" s="1"/>
  <c r="J18"/>
  <c r="K18" s="1"/>
  <c r="E19"/>
  <c r="E21"/>
  <c r="E23"/>
  <c r="E25"/>
  <c r="E27"/>
  <c r="E29"/>
  <c r="E31"/>
  <c r="E33"/>
  <c r="E35"/>
  <c r="E37"/>
  <c r="E39"/>
  <c r="F6" i="14"/>
  <c r="H6"/>
  <c r="H8"/>
  <c r="F10"/>
  <c r="F12"/>
  <c r="E6"/>
  <c r="G6"/>
  <c r="K6"/>
  <c r="F7"/>
  <c r="G7" s="1"/>
  <c r="J7"/>
  <c r="L7"/>
  <c r="E8"/>
  <c r="G8"/>
  <c r="F9"/>
  <c r="G9" s="1"/>
  <c r="J9"/>
  <c r="E10"/>
  <c r="G10"/>
  <c r="F11"/>
  <c r="G11" s="1"/>
  <c r="J11"/>
  <c r="K11" s="1"/>
  <c r="E12"/>
  <c r="G12"/>
  <c r="F13"/>
  <c r="G13" s="1"/>
  <c r="J13"/>
  <c r="K13" s="1"/>
  <c r="L13"/>
  <c r="E14"/>
  <c r="F15"/>
  <c r="G15" s="1"/>
  <c r="J15"/>
  <c r="L15"/>
  <c r="E16"/>
  <c r="G16"/>
  <c r="F17"/>
  <c r="G17" s="1"/>
  <c r="J17"/>
  <c r="L17"/>
  <c r="E18"/>
  <c r="F19"/>
  <c r="G19" s="1"/>
  <c r="J19"/>
  <c r="L19"/>
  <c r="E20"/>
  <c r="F21"/>
  <c r="G21" s="1"/>
  <c r="J21"/>
  <c r="K21" s="1"/>
  <c r="L21"/>
  <c r="E22"/>
  <c r="F23"/>
  <c r="G23" s="1"/>
  <c r="J23"/>
  <c r="K23" s="1"/>
  <c r="L23"/>
  <c r="E24"/>
  <c r="E26"/>
  <c r="E28"/>
  <c r="E30"/>
  <c r="E32"/>
  <c r="E34"/>
  <c r="E36"/>
  <c r="E38"/>
  <c r="E40"/>
  <c r="F14"/>
  <c r="G14" s="1"/>
  <c r="F18"/>
  <c r="G18" s="1"/>
  <c r="F20"/>
  <c r="G20" s="1"/>
  <c r="F22"/>
  <c r="G22" s="1"/>
  <c r="F24"/>
  <c r="G24" s="1"/>
  <c r="C41" i="17" l="1"/>
  <c r="I41"/>
  <c r="K19" i="14"/>
  <c r="K17"/>
  <c r="K15"/>
  <c r="K7"/>
  <c r="J41"/>
  <c r="L41"/>
  <c r="L41" i="17"/>
  <c r="G15"/>
  <c r="G11"/>
  <c r="G7"/>
  <c r="K6"/>
  <c r="G17"/>
  <c r="G13"/>
  <c r="G9"/>
  <c r="K41"/>
  <c r="H41"/>
  <c r="F41"/>
  <c r="G6"/>
  <c r="G41" s="1"/>
  <c r="J41"/>
  <c r="K9" i="14"/>
  <c r="K41" s="1"/>
  <c r="H41"/>
  <c r="G41"/>
  <c r="F41"/>
  <c r="G1" i="1" l="1"/>
  <c r="C8"/>
  <c r="E8" s="1"/>
  <c r="C6"/>
  <c r="E6" s="1"/>
  <c r="L37"/>
  <c r="L38"/>
  <c r="L39"/>
  <c r="L40"/>
  <c r="J37"/>
  <c r="J38"/>
  <c r="J39"/>
  <c r="J40"/>
  <c r="H37"/>
  <c r="H38"/>
  <c r="H39"/>
  <c r="H40"/>
  <c r="F37"/>
  <c r="F38"/>
  <c r="F39"/>
  <c r="F40"/>
  <c r="B41"/>
  <c r="I39" s="1"/>
  <c r="C7" l="1"/>
  <c r="E7" s="1"/>
  <c r="E41" s="1"/>
  <c r="C9"/>
  <c r="E9" s="1"/>
  <c r="C11"/>
  <c r="E11" s="1"/>
  <c r="C13"/>
  <c r="E13" s="1"/>
  <c r="C15"/>
  <c r="E15" s="1"/>
  <c r="C17"/>
  <c r="E17" s="1"/>
  <c r="C19"/>
  <c r="E19" s="1"/>
  <c r="C21"/>
  <c r="E21" s="1"/>
  <c r="C23"/>
  <c r="E23" s="1"/>
  <c r="C25"/>
  <c r="E25" s="1"/>
  <c r="C27"/>
  <c r="E27" s="1"/>
  <c r="C29"/>
  <c r="E29" s="1"/>
  <c r="C31"/>
  <c r="E31" s="1"/>
  <c r="C33"/>
  <c r="E33" s="1"/>
  <c r="C35"/>
  <c r="E35" s="1"/>
  <c r="C37"/>
  <c r="E37" s="1"/>
  <c r="C39"/>
  <c r="E39" s="1"/>
  <c r="I6"/>
  <c r="I8"/>
  <c r="I10"/>
  <c r="I12"/>
  <c r="I14"/>
  <c r="I16"/>
  <c r="I18"/>
  <c r="I20"/>
  <c r="I22"/>
  <c r="I24"/>
  <c r="I26"/>
  <c r="I28"/>
  <c r="I30"/>
  <c r="I32"/>
  <c r="I34"/>
  <c r="I36"/>
  <c r="I38"/>
  <c r="I40"/>
  <c r="C10"/>
  <c r="E10" s="1"/>
  <c r="C12"/>
  <c r="E12" s="1"/>
  <c r="C14"/>
  <c r="E14" s="1"/>
  <c r="C16"/>
  <c r="E16" s="1"/>
  <c r="C18"/>
  <c r="E18" s="1"/>
  <c r="C20"/>
  <c r="E20" s="1"/>
  <c r="C22"/>
  <c r="E22" s="1"/>
  <c r="C24"/>
  <c r="E24" s="1"/>
  <c r="C26"/>
  <c r="E26" s="1"/>
  <c r="C28"/>
  <c r="E28" s="1"/>
  <c r="C30"/>
  <c r="E30" s="1"/>
  <c r="C32"/>
  <c r="E32" s="1"/>
  <c r="C34"/>
  <c r="E34" s="1"/>
  <c r="C36"/>
  <c r="E36" s="1"/>
  <c r="C38"/>
  <c r="E38" s="1"/>
  <c r="C40"/>
  <c r="E40" s="1"/>
  <c r="I7"/>
  <c r="I9"/>
  <c r="I11"/>
  <c r="I13"/>
  <c r="I15"/>
  <c r="I17"/>
  <c r="I19"/>
  <c r="I21"/>
  <c r="I23"/>
  <c r="I25"/>
  <c r="I27"/>
  <c r="I29"/>
  <c r="I31"/>
  <c r="I33"/>
  <c r="I35"/>
  <c r="I37"/>
  <c r="L8"/>
  <c r="L12"/>
  <c r="L10"/>
  <c r="L9"/>
  <c r="J11"/>
  <c r="L13"/>
  <c r="L17"/>
  <c r="J19"/>
  <c r="L21"/>
  <c r="L25"/>
  <c r="J27"/>
  <c r="J29"/>
  <c r="J31"/>
  <c r="J33"/>
  <c r="J35"/>
  <c r="K37"/>
  <c r="K39"/>
  <c r="L14"/>
  <c r="L16"/>
  <c r="L18"/>
  <c r="L20"/>
  <c r="L22"/>
  <c r="L24"/>
  <c r="L26"/>
  <c r="L28"/>
  <c r="L30"/>
  <c r="L32"/>
  <c r="L34"/>
  <c r="L36"/>
  <c r="K38"/>
  <c r="K40"/>
  <c r="L6"/>
  <c r="J23"/>
  <c r="J15"/>
  <c r="J7"/>
  <c r="L31"/>
  <c r="K31" s="1"/>
  <c r="L23"/>
  <c r="L15"/>
  <c r="L7"/>
  <c r="J24"/>
  <c r="K24" s="1"/>
  <c r="J16"/>
  <c r="K16" s="1"/>
  <c r="F7"/>
  <c r="F6"/>
  <c r="H8"/>
  <c r="H7"/>
  <c r="J32" l="1"/>
  <c r="K32" s="1"/>
  <c r="J8"/>
  <c r="K8" s="1"/>
  <c r="J12"/>
  <c r="K12" s="1"/>
  <c r="J20"/>
  <c r="K20" s="1"/>
  <c r="J28"/>
  <c r="K28" s="1"/>
  <c r="J36"/>
  <c r="K36" s="1"/>
  <c r="L11"/>
  <c r="L19"/>
  <c r="K19" s="1"/>
  <c r="L27"/>
  <c r="K27" s="1"/>
  <c r="L35"/>
  <c r="K35" s="1"/>
  <c r="F8"/>
  <c r="G8" s="1"/>
  <c r="J9"/>
  <c r="J13"/>
  <c r="J17"/>
  <c r="J21"/>
  <c r="J25"/>
  <c r="J6"/>
  <c r="K6" s="1"/>
  <c r="J10"/>
  <c r="K10" s="1"/>
  <c r="J14"/>
  <c r="K14" s="1"/>
  <c r="J18"/>
  <c r="K18" s="1"/>
  <c r="J22"/>
  <c r="K22" s="1"/>
  <c r="J26"/>
  <c r="K26" s="1"/>
  <c r="J30"/>
  <c r="K30" s="1"/>
  <c r="J34"/>
  <c r="K34" s="1"/>
  <c r="I41"/>
  <c r="L29"/>
  <c r="K29" s="1"/>
  <c r="L33"/>
  <c r="K33" s="1"/>
  <c r="K9"/>
  <c r="K13"/>
  <c r="K17"/>
  <c r="K21"/>
  <c r="K25"/>
  <c r="K7"/>
  <c r="K11"/>
  <c r="K15"/>
  <c r="K23"/>
  <c r="C41"/>
  <c r="H6"/>
  <c r="G6" s="1"/>
  <c r="G7"/>
  <c r="H10"/>
  <c r="F10"/>
  <c r="K41" l="1"/>
  <c r="G10"/>
  <c r="H9"/>
  <c r="F9"/>
  <c r="H11"/>
  <c r="F11"/>
  <c r="G9" l="1"/>
  <c r="H14"/>
  <c r="H12"/>
  <c r="F12"/>
  <c r="G11"/>
  <c r="H15"/>
  <c r="F14"/>
  <c r="F18" l="1"/>
  <c r="H18"/>
  <c r="F13"/>
  <c r="H13"/>
  <c r="G12"/>
  <c r="F15"/>
  <c r="G15" s="1"/>
  <c r="G14"/>
  <c r="H17"/>
  <c r="G18" l="1"/>
  <c r="F17"/>
  <c r="G17" s="1"/>
  <c r="F16"/>
  <c r="G13"/>
  <c r="H21"/>
  <c r="F21"/>
  <c r="H16" l="1"/>
  <c r="G16" s="1"/>
  <c r="H20"/>
  <c r="F20"/>
  <c r="G21"/>
  <c r="F24"/>
  <c r="H24" l="1"/>
  <c r="G24" s="1"/>
  <c r="H23"/>
  <c r="G20"/>
  <c r="F19"/>
  <c r="H19"/>
  <c r="F23"/>
  <c r="H27"/>
  <c r="G19" l="1"/>
  <c r="H22"/>
  <c r="F22"/>
  <c r="F27"/>
  <c r="G27" s="1"/>
  <c r="G23"/>
  <c r="F26"/>
  <c r="H26" l="1"/>
  <c r="G26" s="1"/>
  <c r="F25"/>
  <c r="G22"/>
  <c r="H25"/>
  <c r="H30"/>
  <c r="F30"/>
  <c r="G30" l="1"/>
  <c r="G25"/>
  <c r="H28"/>
  <c r="F28"/>
  <c r="H29"/>
  <c r="F29"/>
  <c r="G28" l="1"/>
  <c r="F31"/>
  <c r="H31"/>
  <c r="F33"/>
  <c r="H33"/>
  <c r="G29"/>
  <c r="F32"/>
  <c r="H32"/>
  <c r="H34" l="1"/>
  <c r="G37" s="1"/>
  <c r="F34"/>
  <c r="G31"/>
  <c r="H36"/>
  <c r="F36"/>
  <c r="G33"/>
  <c r="H35"/>
  <c r="F35"/>
  <c r="G32"/>
  <c r="H41" l="1"/>
  <c r="F41"/>
  <c r="G34"/>
  <c r="G40"/>
  <c r="G36"/>
  <c r="G35"/>
  <c r="G38"/>
  <c r="G39"/>
  <c r="G41" l="1"/>
  <c r="J41"/>
  <c r="L41"/>
</calcChain>
</file>

<file path=xl/sharedStrings.xml><?xml version="1.0" encoding="utf-8"?>
<sst xmlns="http://schemas.openxmlformats.org/spreadsheetml/2006/main" count="75" uniqueCount="29">
  <si>
    <t>شماره توانائی</t>
  </si>
  <si>
    <t>تعداد سوالات توانائی</t>
  </si>
  <si>
    <t>تعداد سوالات آسان</t>
  </si>
  <si>
    <t xml:space="preserve">تعداد سوالات متوسط </t>
  </si>
  <si>
    <t>تعداد سوالات دشوار</t>
  </si>
  <si>
    <t>جمع</t>
  </si>
  <si>
    <t>مدت آموزش تئوری :</t>
  </si>
  <si>
    <t xml:space="preserve">مدت آموزش عملی : </t>
  </si>
  <si>
    <t xml:space="preserve">جدول تعیین تعداد </t>
  </si>
  <si>
    <t xml:space="preserve"> و مدت آموزش به ساعت :</t>
  </si>
  <si>
    <t xml:space="preserve"> با کد استاندارد :</t>
  </si>
  <si>
    <t>سؤالات مورد طراحی حرفه آموزشی :</t>
  </si>
  <si>
    <t>توضیحات</t>
  </si>
  <si>
    <t>طراح گرافیک رایانه ای (کاردانش)</t>
  </si>
  <si>
    <t>1-66/51/1/3</t>
  </si>
  <si>
    <t>تعداد سؤالات مورد طراحی:</t>
  </si>
  <si>
    <t>مدت آموزش تئوری به ساعت</t>
  </si>
  <si>
    <t>تعداد سؤالات یک برگه</t>
  </si>
  <si>
    <t>تعداد سوالات آسان یک برگه</t>
  </si>
  <si>
    <t>تعداد سوالات متوسط یک برگه</t>
  </si>
  <si>
    <t>تعداد سوالات دشوار یک برگه</t>
  </si>
  <si>
    <t>نکته مهم : همکار محترم لطفا با عنایت به متن استاندارد حرفه ی مورد نظر ، سلول های کرم رنگ را دقیق تکمیل نمائید ، عدم مطابقت مدت آموزش تئوری هر توانایی مندرج در استاندارد با اعداد وارده ، موجب بروز اشکال در تعداد سوالات خواهد شد.</t>
  </si>
  <si>
    <t>سرپرست رستوران</t>
  </si>
  <si>
    <t>5-32/37/1/2</t>
  </si>
  <si>
    <t>سوالات موجود</t>
  </si>
  <si>
    <t>تعداد سؤالات یک نوبت :</t>
  </si>
  <si>
    <t xml:space="preserve">کسری سوالات </t>
  </si>
  <si>
    <t>نانوای نان های حجیم و نیمه حجیم</t>
  </si>
  <si>
    <t>7512-67-066-2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</si>
</sst>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theme="1" tint="4.9989318521683403E-2"/>
      <name val="B Titr"/>
      <charset val="178"/>
    </font>
    <font>
      <b/>
      <sz val="10"/>
      <color theme="1"/>
      <name val="B Yagut"/>
      <charset val="178"/>
    </font>
    <font>
      <b/>
      <sz val="10"/>
      <color theme="1"/>
      <name val="B Titr"/>
      <charset val="178"/>
    </font>
    <font>
      <b/>
      <sz val="10"/>
      <color theme="1" tint="4.9989318521683403E-2"/>
      <name val="B Titr"/>
      <charset val="178"/>
    </font>
    <font>
      <b/>
      <sz val="11"/>
      <color theme="1" tint="4.9989318521683403E-2"/>
      <name val="B Badr"/>
      <charset val="178"/>
    </font>
    <font>
      <b/>
      <sz val="11"/>
      <color theme="1"/>
      <name val="B Titr"/>
      <charset val="178"/>
    </font>
    <font>
      <b/>
      <sz val="12"/>
      <color theme="1"/>
      <name val="B Titr"/>
      <charset val="178"/>
    </font>
    <font>
      <b/>
      <sz val="12"/>
      <color theme="1" tint="4.9989318521683403E-2"/>
      <name val="B Badr"/>
      <charset val="178"/>
    </font>
    <font>
      <sz val="10"/>
      <color theme="1" tint="4.9989318521683403E-2"/>
      <name val="B Titr"/>
      <charset val="178"/>
    </font>
    <font>
      <b/>
      <sz val="9"/>
      <color theme="1"/>
      <name val="B Yagut"/>
      <charset val="178"/>
    </font>
    <font>
      <b/>
      <sz val="11"/>
      <color theme="1" tint="4.9989318521683403E-2"/>
      <name val="B Badr"/>
      <charset val="178"/>
    </font>
    <font>
      <b/>
      <sz val="9"/>
      <color theme="1"/>
      <name val="B Titr"/>
      <charset val="178"/>
    </font>
    <font>
      <sz val="9"/>
      <color theme="1" tint="4.9989318521683403E-2"/>
      <name val="B Titr"/>
      <charset val="178"/>
    </font>
    <font>
      <b/>
      <sz val="9"/>
      <color theme="1" tint="4.9989318521683403E-2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93B8E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" fontId="7" fillId="4" borderId="2" xfId="2" applyNumberFormat="1" applyFont="1" applyFill="1" applyAlignment="1">
      <alignment horizontal="center" vertical="center"/>
    </xf>
    <xf numFmtId="0" fontId="3" fillId="4" borderId="0" xfId="2" applyFont="1" applyFill="1" applyBorder="1" applyAlignment="1">
      <alignment horizontal="center" vertical="center"/>
    </xf>
    <xf numFmtId="1" fontId="7" fillId="4" borderId="6" xfId="2" applyNumberFormat="1" applyFont="1" applyFill="1" applyBorder="1" applyAlignment="1">
      <alignment horizontal="center" vertical="center"/>
    </xf>
    <xf numFmtId="1" fontId="7" fillId="4" borderId="7" xfId="2" applyNumberFormat="1" applyFont="1" applyFill="1" applyBorder="1" applyAlignment="1">
      <alignment horizontal="center" vertical="center"/>
    </xf>
    <xf numFmtId="1" fontId="7" fillId="4" borderId="3" xfId="2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64" fontId="7" fillId="5" borderId="10" xfId="1" applyNumberFormat="1" applyFont="1" applyFill="1" applyBorder="1" applyAlignment="1">
      <alignment horizontal="center" vertical="center"/>
    </xf>
    <xf numFmtId="164" fontId="7" fillId="5" borderId="11" xfId="1" applyNumberFormat="1" applyFont="1" applyFill="1" applyBorder="1" applyAlignment="1">
      <alignment horizontal="center" vertical="center"/>
    </xf>
    <xf numFmtId="164" fontId="7" fillId="5" borderId="12" xfId="1" applyNumberFormat="1" applyFont="1" applyFill="1" applyBorder="1" applyAlignment="1">
      <alignment horizontal="center" vertical="center"/>
    </xf>
    <xf numFmtId="1" fontId="7" fillId="4" borderId="9" xfId="2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7" fillId="4" borderId="13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5" fillId="5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5" fillId="4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64" fontId="7" fillId="5" borderId="15" xfId="1" applyNumberFormat="1" applyFont="1" applyFill="1" applyBorder="1" applyAlignment="1">
      <alignment horizontal="center" vertical="center"/>
    </xf>
    <xf numFmtId="1" fontId="7" fillId="4" borderId="17" xfId="2" applyNumberFormat="1" applyFont="1" applyFill="1" applyBorder="1" applyAlignment="1">
      <alignment horizontal="center" vertical="center"/>
    </xf>
    <xf numFmtId="1" fontId="7" fillId="4" borderId="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7" fillId="6" borderId="2" xfId="2" applyNumberFormat="1" applyFont="1" applyFill="1" applyAlignment="1">
      <alignment horizontal="center" vertical="center"/>
    </xf>
    <xf numFmtId="1" fontId="7" fillId="6" borderId="7" xfId="2" applyNumberFormat="1" applyFont="1" applyFill="1" applyBorder="1" applyAlignment="1">
      <alignment horizontal="center" vertical="center"/>
    </xf>
    <xf numFmtId="1" fontId="7" fillId="4" borderId="16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3">
    <cellStyle name="Input" xfId="1" builtinId="20"/>
    <cellStyle name="Normal" xfId="0" builtinId="0"/>
    <cellStyle name="Output" xfId="2" builtinId="21"/>
  </cellStyles>
  <dxfs count="8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B Bad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B Tit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3F3F3F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rgb="FF93B8E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outline="0">
        <left style="thin">
          <color rgb="FF3F3F3F"/>
        </left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rgb="FF93B8E5"/>
        </patternFill>
      </fill>
      <border diagonalUp="0" diagonalDown="0" outline="0">
        <left style="thin">
          <color rgb="FF7F7F7F"/>
        </left>
        <right style="thin">
          <color rgb="FF3F3F3F"/>
        </right>
        <top/>
        <bottom/>
      </border>
    </dxf>
    <dxf>
      <numFmt numFmtId="164" formatCode="0.0"/>
      <fill>
        <patternFill patternType="solid">
          <fgColor indexed="64"/>
          <bgColor rgb="FFFFFFA7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border outline="0">
        <right style="thin">
          <color rgb="FF7F7F7F"/>
        </right>
      </border>
    </dxf>
    <dxf>
      <border>
        <top style="thin">
          <color indexed="64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 tint="4.9989318521683403E-2"/>
        <name val="B Yagu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1" tint="4.9989318521683403E-2"/>
        <name val="B Tit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B Bad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3F3F3F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rgb="FF93B8E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outline="0">
        <left style="thin">
          <color rgb="FF3F3F3F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rgb="FF93B8E5"/>
        </patternFill>
      </fill>
      <border diagonalUp="0" diagonalDown="0" outline="0">
        <left style="thin">
          <color rgb="FF7F7F7F"/>
        </left>
        <right style="thin">
          <color rgb="FF3F3F3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fill>
        <patternFill patternType="solid">
          <fgColor indexed="64"/>
          <bgColor rgb="FFFFFFA7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B Tit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border outline="0">
        <right style="thin">
          <color rgb="FF7F7F7F"/>
        </right>
      </border>
    </dxf>
    <dxf>
      <border>
        <top style="thin">
          <color indexed="64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 tint="4.9989318521683403E-2"/>
        <name val="B Yagu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1" tint="4.9989318521683403E-2"/>
        <name val="B Tit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B Bad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3F3F3F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rgb="FF3F3F3F"/>
        </left>
        <right/>
        <top style="thin">
          <color rgb="FF3F3F3F"/>
        </top>
        <bottom style="thin">
          <color rgb="FF3F3F3F"/>
        </bottom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rgb="FF93B8E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outline="0">
        <left style="thin">
          <color rgb="FF3F3F3F"/>
        </left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rgb="FF7F7F7F"/>
        </left>
        <right style="thin">
          <color rgb="FF3F3F3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rgb="FF3F3F3F"/>
        </left>
        <right style="thin">
          <color rgb="FF3F3F3F"/>
        </right>
        <top/>
        <bottom style="thin">
          <color rgb="FF3F3F3F"/>
        </bottom>
      </border>
    </dxf>
    <dxf>
      <numFmt numFmtId="164" formatCode="0.0"/>
      <fill>
        <patternFill patternType="solid">
          <fgColor indexed="64"/>
          <bgColor rgb="FFFFFFA7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B Tit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border outline="0">
        <right style="thin">
          <color rgb="FF7F7F7F"/>
        </right>
      </border>
    </dxf>
    <dxf>
      <border>
        <top style="thin">
          <color indexed="64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 tint="4.9989318521683403E-2"/>
        <name val="B Yagu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Bad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1" tint="4.9989318521683403E-2"/>
        <name val="B Tit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93B8E5"/>
      <color rgb="FFFFFFA7"/>
      <color rgb="FF80ABE0"/>
      <color rgb="FFF6DC7E"/>
      <color rgb="FFFF8B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M41" totalsRowCount="1" headerRowDxfId="88" dataDxfId="87" totalsRowDxfId="86" totalsRowBorderDxfId="85">
  <autoFilter ref="A5:M40">
    <filterColumn colId="3"/>
    <filterColumn colId="4"/>
    <filterColumn colId="8"/>
    <filterColumn colId="9"/>
    <filterColumn colId="10"/>
    <filterColumn colId="11"/>
    <filterColumn colId="12"/>
  </autoFilter>
  <tableColumns count="13">
    <tableColumn id="1" name="شماره توانائی" totalsRowLabel="جمع" dataDxfId="84" totalsRowDxfId="83"/>
    <tableColumn id="2" name="مدت آموزش تئوری به ساعت" totalsRowFunction="sum" dataDxfId="82" totalsRowDxfId="81" dataCellStyle="Output"/>
    <tableColumn id="3" name="تعداد سوالات توانائی" totalsRowFunction="sum" dataDxfId="80" dataCellStyle="Output">
      <calculatedColumnFormula>H1*Table1[[#This Row],[مدت آموزش تئوری به ساعت]]/Table1[[#Totals],[مدت آموزش تئوری به ساعت]]</calculatedColumnFormula>
    </tableColumn>
    <tableColumn id="13" name="سوالات موجود" dataDxfId="79" totalsRowDxfId="78" dataCellStyle="Output"/>
    <tableColumn id="12" name="کسری سوالات " totalsRowFunction="sum" dataDxfId="77" totalsRowDxfId="76" dataCellStyle="Output">
      <calculatedColumnFormula>Table1[[#This Row],[تعداد سوالات توانائی]]-Table1[[#This Row],[سوالات موجود]]</calculatedColumnFormula>
    </tableColumn>
    <tableColumn id="4" name="تعداد سوالات آسان" totalsRowFunction="sum" dataDxfId="75" totalsRowDxfId="74" dataCellStyle="Output">
      <calculatedColumnFormula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calculatedColumnFormula>
    </tableColumn>
    <tableColumn id="5" name="تعداد سوالات متوسط " totalsRowFunction="sum" dataDxfId="73" totalsRowDxfId="72" dataCellStyle="Output">
      <calculatedColumnFormula>Table1[[#This Row],[تعداد سوالات توانائی]]-(Table1[[#This Row],[تعداد سوالات آسان]]+Table1[[#This Row],[تعداد سوالات دشوار]])</calculatedColumnFormula>
    </tableColumn>
    <tableColumn id="6" name="تعداد سوالات دشوار" totalsRowFunction="sum" dataDxfId="71" totalsRowDxfId="70" dataCellStyle="Output">
      <calculatedColumnFormula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calculatedColumnFormula>
    </tableColumn>
    <tableColumn id="10" name="تعداد سؤالات یک برگه" totalsRowFunction="sum" dataDxfId="69" totalsRowDxfId="68" dataCellStyle="Output">
      <calculatedColumnFormula>ROUND((3*Table1[[#This Row],[مدت آموزش تئوری به ساعت]])/Table1[[#Totals],[مدت آموزش تئوری به ساعت]],0)</calculatedColumnFormula>
    </tableColumn>
    <tableColumn id="9" name="تعداد سوالات آسان یک برگه" totalsRowFunction="sum" dataDxfId="67" totalsRowDxfId="66" dataCellStyle="Output">
      <calculatedColumnFormula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calculatedColumnFormula>
    </tableColumn>
    <tableColumn id="11" name="تعداد سوالات متوسط یک برگه" totalsRowFunction="sum" dataDxfId="65" totalsRowDxfId="64" dataCellStyle="Output">
      <calculatedColumnFormula>Table1[[#This Row],[تعداد سؤالات یک برگه]]-(Table1[[#This Row],[تعداد سوالات آسان یک برگه]]+Table1[[#This Row],[تعداد سوالات دشوار یک برگه]])</calculatedColumnFormula>
    </tableColumn>
    <tableColumn id="8" name="تعداد سوالات دشوار یک برگه" totalsRowFunction="sum" dataDxfId="63" totalsRowDxfId="62" dataCellStyle="Output">
      <calculatedColumnFormula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calculatedColumnFormula>
    </tableColumn>
    <tableColumn id="7" name="توضیحات" dataDxfId="61" totalsRowDxfId="6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145" displayName="Table145" ref="A5:M41" totalsRowCount="1" headerRowDxfId="59" dataDxfId="58" totalsRowDxfId="57" totalsRowBorderDxfId="56">
  <autoFilter ref="A5:M40"/>
  <tableColumns count="13">
    <tableColumn id="1" name="شماره توانائی" totalsRowLabel="جمع" dataDxfId="55" totalsRowDxfId="54"/>
    <tableColumn id="2" name="مدت آموزش تئوری به ساعت" totalsRowFunction="sum" dataDxfId="53" totalsRowDxfId="52" dataCellStyle="Output"/>
    <tableColumn id="3" name="تعداد سوالات توانائی" totalsRowFunction="sum" dataDxfId="51" totalsRowDxfId="50" dataCellStyle="Output">
      <calculatedColumnFormula>H1*Table145[[#This Row],[مدت آموزش تئوری به ساعت]]/Table145[[#Totals],[مدت آموزش تئوری به ساعت]]</calculatedColumnFormula>
    </tableColumn>
    <tableColumn id="13" name="سوالات موجود" dataDxfId="49" totalsRowDxfId="48" dataCellStyle="Output"/>
    <tableColumn id="12" name="کسری سوالات " dataDxfId="47" totalsRowDxfId="46" dataCellStyle="Output">
      <calculatedColumnFormula>Table145[[#This Row],[تعداد سوالات توانائی]]-Table145[[#This Row],[سوالات موجود]]</calculatedColumnFormula>
    </tableColumn>
    <tableColumn id="4" name="تعداد سوالات آسان" totalsRowFunction="sum" dataDxfId="45" totalsRowDxfId="44" dataCellStyle="Output">
      <calculatedColumnFormula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calculatedColumnFormula>
    </tableColumn>
    <tableColumn id="5" name="تعداد سوالات متوسط " totalsRowFunction="sum" dataDxfId="43" totalsRowDxfId="42" dataCellStyle="Output">
      <calculatedColumnFormula>Table145[[#This Row],[تعداد سوالات توانائی]]-(Table145[[#This Row],[تعداد سوالات آسان]]+Table145[[#This Row],[تعداد سوالات دشوار]])</calculatedColumnFormula>
    </tableColumn>
    <tableColumn id="6" name="تعداد سوالات دشوار" totalsRowFunction="sum" dataDxfId="41" totalsRowDxfId="40" dataCellStyle="Output">
      <calculatedColumnFormula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calculatedColumnFormula>
    </tableColumn>
    <tableColumn id="10" name="تعداد سؤالات یک برگه" totalsRowFunction="sum" dataDxfId="39" totalsRowDxfId="38" dataCellStyle="Output">
      <calculatedColumnFormula>ROUND((3*Table145[[#This Row],[مدت آموزش تئوری به ساعت]])/Table145[[#Totals],[مدت آموزش تئوری به ساعت]],0)</calculatedColumnFormula>
    </tableColumn>
    <tableColumn id="9" name="تعداد سوالات آسان یک برگه" totalsRowFunction="sum" dataDxfId="37" totalsRowDxfId="36" dataCellStyle="Output">
      <calculatedColumnFormula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calculatedColumnFormula>
    </tableColumn>
    <tableColumn id="11" name="تعداد سوالات متوسط یک برگه" totalsRowFunction="sum" dataDxfId="35" totalsRowDxfId="34" dataCellStyle="Output">
      <calculatedColumnFormula>Table145[[#This Row],[تعداد سؤالات یک برگه]]-(Table145[[#This Row],[تعداد سوالات آسان یک برگه]]+Table145[[#This Row],[تعداد سوالات دشوار یک برگه]])</calculatedColumnFormula>
    </tableColumn>
    <tableColumn id="8" name="تعداد سوالات دشوار یک برگه" totalsRowFunction="sum" dataDxfId="33" totalsRowDxfId="32" dataCellStyle="Output">
      <calculatedColumnFormula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calculatedColumnFormula>
    </tableColumn>
    <tableColumn id="7" name="توضیحات" dataDxfId="31" totalsRowDxfId="3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1436" displayName="Table1436" ref="A5:M41" totalsRowCount="1" headerRowDxfId="29" dataDxfId="28" totalsRowDxfId="27" totalsRowBorderDxfId="26">
  <autoFilter ref="A5:M40"/>
  <tableColumns count="13">
    <tableColumn id="1" name="شماره توانائی" totalsRowLabel="جمع" dataDxfId="25" totalsRowDxfId="12"/>
    <tableColumn id="2" name="مدت آموزش تئوری به ساعت" totalsRowFunction="sum" dataDxfId="24" totalsRowDxfId="11" dataCellStyle="Output"/>
    <tableColumn id="3" name="تعداد سوالات توانائی" totalsRowFunction="sum" dataDxfId="23" totalsRowDxfId="10" dataCellStyle="Output">
      <calculatedColumnFormula>H1*Table1436[[#This Row],[مدت آموزش تئوری به ساعت]]/Table1436[[#Totals],[مدت آموزش تئوری به ساعت]]</calculatedColumnFormula>
    </tableColumn>
    <tableColumn id="13" name="سوالات موجود" dataDxfId="22" totalsRowDxfId="9" dataCellStyle="Output"/>
    <tableColumn id="12" name="کسری سوالات " dataDxfId="21" totalsRowDxfId="8" dataCellStyle="Output">
      <calculatedColumnFormula>Table1436[[#This Row],[تعداد سوالات توانائی]]-Table1436[[#This Row],[سوالات موجود]]</calculatedColumnFormula>
    </tableColumn>
    <tableColumn id="4" name="تعداد سوالات آسان" totalsRowFunction="sum" dataDxfId="20" totalsRowDxfId="7" dataCellStyle="Output">
      <calculatedColumnFormula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calculatedColumnFormula>
    </tableColumn>
    <tableColumn id="5" name="تعداد سوالات متوسط " totalsRowFunction="sum" dataDxfId="19" totalsRowDxfId="6" dataCellStyle="Output">
      <calculatedColumnFormula>Table1436[[#This Row],[تعداد سوالات توانائی]]-(Table1436[[#This Row],[تعداد سوالات آسان]]+Table1436[[#This Row],[تعداد سوالات دشوار]])</calculatedColumnFormula>
    </tableColumn>
    <tableColumn id="6" name="تعداد سوالات دشوار" totalsRowFunction="sum" dataDxfId="18" totalsRowDxfId="5" dataCellStyle="Output">
      <calculatedColumnFormula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calculatedColumnFormula>
    </tableColumn>
    <tableColumn id="10" name="تعداد سؤالات یک برگه" totalsRowFunction="sum" dataDxfId="17" totalsRowDxfId="4" dataCellStyle="Output">
      <calculatedColumnFormula>ROUND((3*Table1436[[#This Row],[مدت آموزش تئوری به ساعت]])/Table1436[[#Totals],[مدت آموزش تئوری به ساعت]],0)</calculatedColumnFormula>
    </tableColumn>
    <tableColumn id="9" name="تعداد سوالات آسان یک برگه" totalsRowFunction="sum" dataDxfId="16" totalsRowDxfId="3" dataCellStyle="Output">
      <calculatedColumnFormula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calculatedColumnFormula>
    </tableColumn>
    <tableColumn id="11" name="تعداد سوالات متوسط یک برگه" totalsRowFunction="sum" dataDxfId="15" totalsRowDxfId="2" dataCellStyle="Output">
      <calculatedColumnFormula>Table1436[[#This Row],[تعداد سؤالات یک برگه]]-(Table1436[[#This Row],[تعداد سوالات آسان یک برگه]]+Table1436[[#This Row],[تعداد سوالات دشوار یک برگه]])</calculatedColumnFormula>
    </tableColumn>
    <tableColumn id="8" name="تعداد سوالات دشوار یک برگه" totalsRowFunction="sum" dataDxfId="14" totalsRowDxfId="1" dataCellStyle="Output">
      <calculatedColumnFormula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calculatedColumnFormula>
    </tableColumn>
    <tableColumn id="7" name="توضیحات" dataDxfId="13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rightToLeft="1" topLeftCell="A4" workbookViewId="0">
      <selection activeCell="D36" sqref="D36"/>
    </sheetView>
  </sheetViews>
  <sheetFormatPr defaultColWidth="9.125" defaultRowHeight="16.5"/>
  <cols>
    <col min="1" max="1" width="11.625" style="1" customWidth="1"/>
    <col min="2" max="2" width="22" style="1" customWidth="1"/>
    <col min="3" max="3" width="19.125" style="1" customWidth="1"/>
    <col min="4" max="4" width="12" style="1" customWidth="1"/>
    <col min="5" max="5" width="16.625" style="1" customWidth="1"/>
    <col min="6" max="6" width="15.625" style="1" customWidth="1"/>
    <col min="7" max="7" width="15.875" style="1" customWidth="1"/>
    <col min="8" max="8" width="20.125" style="1" customWidth="1"/>
    <col min="9" max="12" width="20.125" style="1" hidden="1" customWidth="1"/>
    <col min="13" max="13" width="14.125" style="1" hidden="1" customWidth="1"/>
    <col min="14" max="16384" width="9.125" style="1"/>
  </cols>
  <sheetData>
    <row r="1" spans="1:13" ht="16.5" customHeight="1">
      <c r="A1" s="31" t="s">
        <v>8</v>
      </c>
      <c r="B1" s="32" t="s">
        <v>11</v>
      </c>
      <c r="C1" s="17" t="s">
        <v>13</v>
      </c>
      <c r="D1" s="31" t="s">
        <v>10</v>
      </c>
      <c r="E1" s="18" t="s">
        <v>14</v>
      </c>
      <c r="F1" s="2" t="s">
        <v>9</v>
      </c>
      <c r="G1" s="2">
        <f>D3+B3</f>
        <v>200</v>
      </c>
      <c r="H1" s="26"/>
      <c r="I1" s="26"/>
      <c r="J1" s="26"/>
      <c r="K1" s="4"/>
      <c r="L1" s="4"/>
      <c r="M1" s="10"/>
    </row>
    <row r="2" spans="1:13" ht="5.25" customHeight="1">
      <c r="A2" s="2"/>
      <c r="B2" s="2"/>
      <c r="C2" s="2"/>
      <c r="D2" s="2"/>
      <c r="E2" s="2"/>
      <c r="F2" s="2"/>
      <c r="G2" s="2"/>
      <c r="H2" s="27"/>
      <c r="I2" s="27"/>
      <c r="J2" s="27"/>
      <c r="K2" s="16"/>
      <c r="L2" s="16"/>
    </row>
    <row r="3" spans="1:13" ht="13.5" customHeight="1">
      <c r="A3" s="29" t="s">
        <v>6</v>
      </c>
      <c r="B3" s="28">
        <v>50</v>
      </c>
      <c r="C3" s="29" t="s">
        <v>7</v>
      </c>
      <c r="D3" s="28">
        <v>150</v>
      </c>
      <c r="E3" s="29" t="s">
        <v>15</v>
      </c>
      <c r="F3" s="30">
        <v>200</v>
      </c>
      <c r="G3" s="29" t="s">
        <v>25</v>
      </c>
      <c r="H3" s="33">
        <v>40</v>
      </c>
      <c r="I3" s="34"/>
      <c r="J3" s="33"/>
      <c r="K3" s="35"/>
      <c r="L3" s="35"/>
      <c r="M3" s="36"/>
    </row>
    <row r="4" spans="1:13" ht="8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6"/>
    </row>
    <row r="5" spans="1:13" ht="20.25" customHeight="1">
      <c r="A5" s="37" t="s">
        <v>0</v>
      </c>
      <c r="B5" s="38" t="s">
        <v>16</v>
      </c>
      <c r="C5" s="37" t="s">
        <v>1</v>
      </c>
      <c r="D5" s="37" t="s">
        <v>24</v>
      </c>
      <c r="E5" s="37" t="s">
        <v>26</v>
      </c>
      <c r="F5" s="37" t="s">
        <v>2</v>
      </c>
      <c r="G5" s="37" t="s">
        <v>3</v>
      </c>
      <c r="H5" s="37" t="s">
        <v>4</v>
      </c>
      <c r="I5" s="39" t="s">
        <v>17</v>
      </c>
      <c r="J5" s="39" t="s">
        <v>18</v>
      </c>
      <c r="K5" s="39" t="s">
        <v>19</v>
      </c>
      <c r="L5" s="39" t="s">
        <v>20</v>
      </c>
      <c r="M5" s="37" t="s">
        <v>12</v>
      </c>
    </row>
    <row r="6" spans="1:13" ht="14.25" customHeight="1">
      <c r="A6" s="19">
        <v>1</v>
      </c>
      <c r="B6" s="20">
        <v>1</v>
      </c>
      <c r="C6" s="23">
        <f>ROUND((F3*Table1[[#This Row],[مدت آموزش تئوری به ساعت]])/Table1[[#Totals],[مدت آموزش تئوری به ساعت]],0)</f>
        <v>4</v>
      </c>
      <c r="D6" s="9"/>
      <c r="E6" s="45">
        <f>Table1[[#This Row],[تعداد سوالات توانائی]]-Table1[[#This Row],[سوالات موجود]]</f>
        <v>4</v>
      </c>
      <c r="F6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6" s="9">
        <f>Table1[[#This Row],[تعداد سوالات توانائی]]-(Table1[[#This Row],[تعداد سوالات آسان]]+Table1[[#This Row],[تعداد سوالات دشوار]])</f>
        <v>2</v>
      </c>
      <c r="H6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6" s="9">
        <f>ROUND((H3*Table1[[#This Row],[مدت آموزش تئوری به ساعت]])/Table1[[#Totals],[مدت آموزش تئوری به ساعت]],0)</f>
        <v>1</v>
      </c>
      <c r="J6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6" s="9">
        <f>Table1[[#This Row],[تعداد سؤالات یک برگه]]-(Table1[[#This Row],[تعداد سوالات آسان یک برگه]]+Table1[[#This Row],[تعداد سوالات دشوار یک برگه]])</f>
        <v>1</v>
      </c>
      <c r="L6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6" s="6"/>
    </row>
    <row r="7" spans="1:13" ht="14.25" customHeight="1">
      <c r="A7" s="19">
        <v>2</v>
      </c>
      <c r="B7" s="21">
        <v>1</v>
      </c>
      <c r="C7" s="23">
        <f>ROUND((F3*Table1[[#This Row],[مدت آموزش تئوری به ساعت]])/Table1[[#Totals],[مدت آموزش تئوری به ساعت]],0)</f>
        <v>4</v>
      </c>
      <c r="D7" s="9"/>
      <c r="E7" s="45">
        <f>Table1[[#This Row],[تعداد سوالات توانائی]]-Table1[[#This Row],[سوالات موجود]]</f>
        <v>4</v>
      </c>
      <c r="F7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7" s="9">
        <f>Table1[[#This Row],[تعداد سوالات توانائی]]-(Table1[[#This Row],[تعداد سوالات آسان]]+Table1[[#This Row],[تعداد سوالات دشوار]])</f>
        <v>2</v>
      </c>
      <c r="H7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7" s="9">
        <f>ROUND((H3*Table1[[#This Row],[مدت آموزش تئوری به ساعت]])/Table1[[#Totals],[مدت آموزش تئوری به ساعت]],0)</f>
        <v>1</v>
      </c>
      <c r="J7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7" s="9">
        <f>Table1[[#This Row],[تعداد سؤالات یک برگه]]-(Table1[[#This Row],[تعداد سوالات آسان یک برگه]]+Table1[[#This Row],[تعداد سوالات دشوار یک برگه]])</f>
        <v>1</v>
      </c>
      <c r="L7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7" s="5"/>
    </row>
    <row r="8" spans="1:13" ht="14.25" customHeight="1">
      <c r="A8" s="19">
        <v>3</v>
      </c>
      <c r="B8" s="21">
        <v>0.5</v>
      </c>
      <c r="C8" s="23">
        <f>ROUND((F3*Table1[[#This Row],[مدت آموزش تئوری به ساعت]])/Table1[[#Totals],[مدت آموزش تئوری به ساعت]],0)</f>
        <v>2</v>
      </c>
      <c r="D8" s="9"/>
      <c r="E8" s="45">
        <f>Table1[[#This Row],[تعداد سوالات توانائی]]-Table1[[#This Row],[سوالات موجود]]</f>
        <v>2</v>
      </c>
      <c r="F8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G8" s="9">
        <f>Table1[[#This Row],[تعداد سوالات توانائی]]-(Table1[[#This Row],[تعداد سوالات آسان]]+Table1[[#This Row],[تعداد سوالات دشوار]])</f>
        <v>2</v>
      </c>
      <c r="H8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I8" s="9">
        <f>ROUND((H3*Table1[[#This Row],[مدت آموزش تئوری به ساعت]])/Table1[[#Totals],[مدت آموزش تئوری به ساعت]],0)</f>
        <v>0</v>
      </c>
      <c r="J8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8" s="9">
        <f>Table1[[#This Row],[تعداد سؤالات یک برگه]]-(Table1[[#This Row],[تعداد سوالات آسان یک برگه]]+Table1[[#This Row],[تعداد سوالات دشوار یک برگه]])</f>
        <v>0</v>
      </c>
      <c r="L8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8" s="5"/>
    </row>
    <row r="9" spans="1:13" ht="14.25" customHeight="1">
      <c r="A9" s="19">
        <v>4</v>
      </c>
      <c r="B9" s="21">
        <v>1</v>
      </c>
      <c r="C9" s="23">
        <f>ROUND((F3*Table1[[#This Row],[مدت آموزش تئوری به ساعت]])/Table1[[#Totals],[مدت آموزش تئوری به ساعت]],0)</f>
        <v>4</v>
      </c>
      <c r="D9" s="9"/>
      <c r="E9" s="45">
        <f>Table1[[#This Row],[تعداد سوالات توانائی]]-Table1[[#This Row],[سوالات موجود]]</f>
        <v>4</v>
      </c>
      <c r="F9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9" s="9">
        <f>Table1[[#This Row],[تعداد سوالات توانائی]]-(Table1[[#This Row],[تعداد سوالات آسان]]+Table1[[#This Row],[تعداد سوالات دشوار]])</f>
        <v>2</v>
      </c>
      <c r="H9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9" s="9">
        <f>ROUND((H3*Table1[[#This Row],[مدت آموزش تئوری به ساعت]])/Table1[[#Totals],[مدت آموزش تئوری به ساعت]],0)</f>
        <v>1</v>
      </c>
      <c r="J9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9" s="9">
        <f>Table1[[#This Row],[تعداد سؤالات یک برگه]]-(Table1[[#This Row],[تعداد سوالات آسان یک برگه]]+Table1[[#This Row],[تعداد سوالات دشوار یک برگه]])</f>
        <v>1</v>
      </c>
      <c r="L9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9" s="5"/>
    </row>
    <row r="10" spans="1:13" ht="14.25" customHeight="1">
      <c r="A10" s="19">
        <v>5</v>
      </c>
      <c r="B10" s="21">
        <v>0.5</v>
      </c>
      <c r="C10" s="23">
        <f>ROUND((F3*Table1[[#This Row],[مدت آموزش تئوری به ساعت]])/Table1[[#Totals],[مدت آموزش تئوری به ساعت]],0)</f>
        <v>2</v>
      </c>
      <c r="D10" s="9"/>
      <c r="E10" s="45">
        <f>Table1[[#This Row],[تعداد سوالات توانائی]]-Table1[[#This Row],[سوالات موجود]]</f>
        <v>2</v>
      </c>
      <c r="F10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G10" s="9">
        <f>Table1[[#This Row],[تعداد سوالات توانائی]]-(Table1[[#This Row],[تعداد سوالات آسان]]+Table1[[#This Row],[تعداد سوالات دشوار]])</f>
        <v>2</v>
      </c>
      <c r="H10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I10" s="9">
        <f>ROUND((H3*Table1[[#This Row],[مدت آموزش تئوری به ساعت]])/Table1[[#Totals],[مدت آموزش تئوری به ساعت]],0)</f>
        <v>0</v>
      </c>
      <c r="J10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0" s="9">
        <f>Table1[[#This Row],[تعداد سؤالات یک برگه]]-(Table1[[#This Row],[تعداد سوالات آسان یک برگه]]+Table1[[#This Row],[تعداد سوالات دشوار یک برگه]])</f>
        <v>0</v>
      </c>
      <c r="L10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0" s="5"/>
    </row>
    <row r="11" spans="1:13" ht="14.25" customHeight="1">
      <c r="A11" s="19">
        <v>6</v>
      </c>
      <c r="B11" s="21">
        <v>1</v>
      </c>
      <c r="C11" s="23">
        <f>ROUND((F3*Table1[[#This Row],[مدت آموزش تئوری به ساعت]])/Table1[[#Totals],[مدت آموزش تئوری به ساعت]],0)</f>
        <v>4</v>
      </c>
      <c r="D11" s="9"/>
      <c r="E11" s="45">
        <f>Table1[[#This Row],[تعداد سوالات توانائی]]-Table1[[#This Row],[سوالات موجود]]</f>
        <v>4</v>
      </c>
      <c r="F11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11" s="9">
        <f>Table1[[#This Row],[تعداد سوالات توانائی]]-(Table1[[#This Row],[تعداد سوالات آسان]]+Table1[[#This Row],[تعداد سوالات دشوار]])</f>
        <v>2</v>
      </c>
      <c r="H11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11" s="9">
        <f>ROUND((H3*Table1[[#This Row],[مدت آموزش تئوری به ساعت]])/Table1[[#Totals],[مدت آموزش تئوری به ساعت]],0)</f>
        <v>1</v>
      </c>
      <c r="J11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1" s="9">
        <f>Table1[[#This Row],[تعداد سؤالات یک برگه]]-(Table1[[#This Row],[تعداد سوالات آسان یک برگه]]+Table1[[#This Row],[تعداد سوالات دشوار یک برگه]])</f>
        <v>1</v>
      </c>
      <c r="L11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1" s="5"/>
    </row>
    <row r="12" spans="1:13" ht="14.25" customHeight="1">
      <c r="A12" s="19">
        <v>7</v>
      </c>
      <c r="B12" s="21">
        <v>1</v>
      </c>
      <c r="C12" s="23">
        <f>ROUND((F3*Table1[[#This Row],[مدت آموزش تئوری به ساعت]])/Table1[[#Totals],[مدت آموزش تئوری به ساعت]],0)</f>
        <v>4</v>
      </c>
      <c r="D12" s="9"/>
      <c r="E12" s="45">
        <f>Table1[[#This Row],[تعداد سوالات توانائی]]-Table1[[#This Row],[سوالات موجود]]</f>
        <v>4</v>
      </c>
      <c r="F12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12" s="9">
        <f>Table1[[#This Row],[تعداد سوالات توانائی]]-(Table1[[#This Row],[تعداد سوالات آسان]]+Table1[[#This Row],[تعداد سوالات دشوار]])</f>
        <v>2</v>
      </c>
      <c r="H12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12" s="9">
        <f>ROUND((H3*Table1[[#This Row],[مدت آموزش تئوری به ساعت]])/Table1[[#Totals],[مدت آموزش تئوری به ساعت]],0)</f>
        <v>1</v>
      </c>
      <c r="J12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2" s="9">
        <f>Table1[[#This Row],[تعداد سؤالات یک برگه]]-(Table1[[#This Row],[تعداد سوالات آسان یک برگه]]+Table1[[#This Row],[تعداد سوالات دشوار یک برگه]])</f>
        <v>1</v>
      </c>
      <c r="L12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2" s="5"/>
    </row>
    <row r="13" spans="1:13" ht="14.25" customHeight="1">
      <c r="A13" s="19">
        <v>8</v>
      </c>
      <c r="B13" s="21">
        <v>1</v>
      </c>
      <c r="C13" s="23">
        <f>ROUND((F3*Table1[[#This Row],[مدت آموزش تئوری به ساعت]])/Table1[[#Totals],[مدت آموزش تئوری به ساعت]],0)</f>
        <v>4</v>
      </c>
      <c r="D13" s="9"/>
      <c r="E13" s="45">
        <f>Table1[[#This Row],[تعداد سوالات توانائی]]-Table1[[#This Row],[سوالات موجود]]</f>
        <v>4</v>
      </c>
      <c r="F13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13" s="9">
        <f>Table1[[#This Row],[تعداد سوالات توانائی]]-(Table1[[#This Row],[تعداد سوالات آسان]]+Table1[[#This Row],[تعداد سوالات دشوار]])</f>
        <v>2</v>
      </c>
      <c r="H13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13" s="9">
        <f>ROUND((H3*Table1[[#This Row],[مدت آموزش تئوری به ساعت]])/Table1[[#Totals],[مدت آموزش تئوری به ساعت]],0)</f>
        <v>1</v>
      </c>
      <c r="J13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3" s="9">
        <f>Table1[[#This Row],[تعداد سؤالات یک برگه]]-(Table1[[#This Row],[تعداد سوالات آسان یک برگه]]+Table1[[#This Row],[تعداد سوالات دشوار یک برگه]])</f>
        <v>1</v>
      </c>
      <c r="L13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3" s="5"/>
    </row>
    <row r="14" spans="1:13" ht="14.25" customHeight="1">
      <c r="A14" s="19">
        <v>9</v>
      </c>
      <c r="B14" s="21">
        <v>1</v>
      </c>
      <c r="C14" s="23">
        <f>ROUND((F3*Table1[[#This Row],[مدت آموزش تئوری به ساعت]])/Table1[[#Totals],[مدت آموزش تئوری به ساعت]],0)</f>
        <v>4</v>
      </c>
      <c r="D14" s="9"/>
      <c r="E14" s="45">
        <f>Table1[[#This Row],[تعداد سوالات توانائی]]-Table1[[#This Row],[سوالات موجود]]</f>
        <v>4</v>
      </c>
      <c r="F14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14" s="9">
        <f>Table1[[#This Row],[تعداد سوالات توانائی]]-(Table1[[#This Row],[تعداد سوالات آسان]]+Table1[[#This Row],[تعداد سوالات دشوار]])</f>
        <v>2</v>
      </c>
      <c r="H14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14" s="9">
        <f>ROUND((H3*Table1[[#This Row],[مدت آموزش تئوری به ساعت]])/Table1[[#Totals],[مدت آموزش تئوری به ساعت]],0)</f>
        <v>1</v>
      </c>
      <c r="J14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4" s="9">
        <f>Table1[[#This Row],[تعداد سؤالات یک برگه]]-(Table1[[#This Row],[تعداد سوالات آسان یک برگه]]+Table1[[#This Row],[تعداد سوالات دشوار یک برگه]])</f>
        <v>1</v>
      </c>
      <c r="L14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4" s="5"/>
    </row>
    <row r="15" spans="1:13" ht="14.25" customHeight="1">
      <c r="A15" s="19">
        <v>10</v>
      </c>
      <c r="B15" s="21">
        <v>1</v>
      </c>
      <c r="C15" s="23">
        <f>ROUND((F3*Table1[[#This Row],[مدت آموزش تئوری به ساعت]])/Table1[[#Totals],[مدت آموزش تئوری به ساعت]],0)</f>
        <v>4</v>
      </c>
      <c r="D15" s="9"/>
      <c r="E15" s="45">
        <f>Table1[[#This Row],[تعداد سوالات توانائی]]-Table1[[#This Row],[سوالات موجود]]</f>
        <v>4</v>
      </c>
      <c r="F15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15" s="9">
        <f>Table1[[#This Row],[تعداد سوالات توانائی]]-(Table1[[#This Row],[تعداد سوالات آسان]]+Table1[[#This Row],[تعداد سوالات دشوار]])</f>
        <v>2</v>
      </c>
      <c r="H15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15" s="9">
        <f>ROUND((H3*Table1[[#This Row],[مدت آموزش تئوری به ساعت]])/Table1[[#Totals],[مدت آموزش تئوری به ساعت]],0)</f>
        <v>1</v>
      </c>
      <c r="J15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5" s="9">
        <f>Table1[[#This Row],[تعداد سؤالات یک برگه]]-(Table1[[#This Row],[تعداد سوالات آسان یک برگه]]+Table1[[#This Row],[تعداد سوالات دشوار یک برگه]])</f>
        <v>1</v>
      </c>
      <c r="L15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5" s="5"/>
    </row>
    <row r="16" spans="1:13" ht="14.25" customHeight="1">
      <c r="A16" s="19">
        <v>11</v>
      </c>
      <c r="B16" s="21">
        <v>1</v>
      </c>
      <c r="C16" s="23">
        <f>ROUND((F3*Table1[[#This Row],[مدت آموزش تئوری به ساعت]])/Table1[[#Totals],[مدت آموزش تئوری به ساعت]],0)</f>
        <v>4</v>
      </c>
      <c r="D16" s="9"/>
      <c r="E16" s="45">
        <f>Table1[[#This Row],[تعداد سوالات توانائی]]-Table1[[#This Row],[سوالات موجود]]</f>
        <v>4</v>
      </c>
      <c r="F16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16" s="9">
        <f>Table1[[#This Row],[تعداد سوالات توانائی]]-(Table1[[#This Row],[تعداد سوالات آسان]]+Table1[[#This Row],[تعداد سوالات دشوار]])</f>
        <v>2</v>
      </c>
      <c r="H16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16" s="9">
        <f>ROUND((H3*Table1[[#This Row],[مدت آموزش تئوری به ساعت]])/Table1[[#Totals],[مدت آموزش تئوری به ساعت]],0)</f>
        <v>1</v>
      </c>
      <c r="J16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6" s="9">
        <f>Table1[[#This Row],[تعداد سؤالات یک برگه]]-(Table1[[#This Row],[تعداد سوالات آسان یک برگه]]+Table1[[#This Row],[تعداد سوالات دشوار یک برگه]])</f>
        <v>1</v>
      </c>
      <c r="L16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6" s="5"/>
    </row>
    <row r="17" spans="1:13" ht="14.25" customHeight="1">
      <c r="A17" s="19">
        <v>12</v>
      </c>
      <c r="B17" s="21">
        <v>1</v>
      </c>
      <c r="C17" s="23">
        <f>ROUND((F3*Table1[[#This Row],[مدت آموزش تئوری به ساعت]])/Table1[[#Totals],[مدت آموزش تئوری به ساعت]],0)</f>
        <v>4</v>
      </c>
      <c r="D17" s="9"/>
      <c r="E17" s="45">
        <f>Table1[[#This Row],[تعداد سوالات توانائی]]-Table1[[#This Row],[سوالات موجود]]</f>
        <v>4</v>
      </c>
      <c r="F17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17" s="9">
        <f>Table1[[#This Row],[تعداد سوالات توانائی]]-(Table1[[#This Row],[تعداد سوالات آسان]]+Table1[[#This Row],[تعداد سوالات دشوار]])</f>
        <v>2</v>
      </c>
      <c r="H17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17" s="9">
        <f>ROUND((H3*Table1[[#This Row],[مدت آموزش تئوری به ساعت]])/Table1[[#Totals],[مدت آموزش تئوری به ساعت]],0)</f>
        <v>1</v>
      </c>
      <c r="J17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7" s="9">
        <f>Table1[[#This Row],[تعداد سؤالات یک برگه]]-(Table1[[#This Row],[تعداد سوالات آسان یک برگه]]+Table1[[#This Row],[تعداد سوالات دشوار یک برگه]])</f>
        <v>1</v>
      </c>
      <c r="L17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7" s="5"/>
    </row>
    <row r="18" spans="1:13" ht="14.25" customHeight="1">
      <c r="A18" s="19">
        <v>13</v>
      </c>
      <c r="B18" s="21">
        <v>1</v>
      </c>
      <c r="C18" s="23">
        <f>ROUND((F3*Table1[[#This Row],[مدت آموزش تئوری به ساعت]])/Table1[[#Totals],[مدت آموزش تئوری به ساعت]],0)</f>
        <v>4</v>
      </c>
      <c r="D18" s="9"/>
      <c r="E18" s="45">
        <f>Table1[[#This Row],[تعداد سوالات توانائی]]-Table1[[#This Row],[سوالات موجود]]</f>
        <v>4</v>
      </c>
      <c r="F18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18" s="9">
        <f>Table1[[#This Row],[تعداد سوالات توانائی]]-(Table1[[#This Row],[تعداد سوالات آسان]]+Table1[[#This Row],[تعداد سوالات دشوار]])</f>
        <v>2</v>
      </c>
      <c r="H18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18" s="9">
        <f>ROUND((H3*Table1[[#This Row],[مدت آموزش تئوری به ساعت]])/Table1[[#Totals],[مدت آموزش تئوری به ساعت]],0)</f>
        <v>1</v>
      </c>
      <c r="J18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8" s="9">
        <f>Table1[[#This Row],[تعداد سؤالات یک برگه]]-(Table1[[#This Row],[تعداد سوالات آسان یک برگه]]+Table1[[#This Row],[تعداد سوالات دشوار یک برگه]])</f>
        <v>1</v>
      </c>
      <c r="L18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8" s="5"/>
    </row>
    <row r="19" spans="1:13" ht="14.25" customHeight="1">
      <c r="A19" s="19">
        <v>14</v>
      </c>
      <c r="B19" s="21">
        <v>1</v>
      </c>
      <c r="C19" s="23">
        <f>ROUND((F3*Table1[[#This Row],[مدت آموزش تئوری به ساعت]])/Table1[[#Totals],[مدت آموزش تئوری به ساعت]],0)</f>
        <v>4</v>
      </c>
      <c r="D19" s="9"/>
      <c r="E19" s="45">
        <f>Table1[[#This Row],[تعداد سوالات توانائی]]-Table1[[#This Row],[سوالات موجود]]</f>
        <v>4</v>
      </c>
      <c r="F19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19" s="9">
        <f>Table1[[#This Row],[تعداد سوالات توانائی]]-(Table1[[#This Row],[تعداد سوالات آسان]]+Table1[[#This Row],[تعداد سوالات دشوار]])</f>
        <v>2</v>
      </c>
      <c r="H19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19" s="9">
        <f>ROUND((H3*Table1[[#This Row],[مدت آموزش تئوری به ساعت]])/Table1[[#Totals],[مدت آموزش تئوری به ساعت]],0)</f>
        <v>1</v>
      </c>
      <c r="J19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19" s="9">
        <f>Table1[[#This Row],[تعداد سؤالات یک برگه]]-(Table1[[#This Row],[تعداد سوالات آسان یک برگه]]+Table1[[#This Row],[تعداد سوالات دشوار یک برگه]])</f>
        <v>1</v>
      </c>
      <c r="L19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19" s="5"/>
    </row>
    <row r="20" spans="1:13" ht="14.25" customHeight="1">
      <c r="A20" s="19">
        <v>15</v>
      </c>
      <c r="B20" s="21">
        <v>1</v>
      </c>
      <c r="C20" s="23">
        <f>ROUND((F3*Table1[[#This Row],[مدت آموزش تئوری به ساعت]])/Table1[[#Totals],[مدت آموزش تئوری به ساعت]],0)</f>
        <v>4</v>
      </c>
      <c r="D20" s="9"/>
      <c r="E20" s="45">
        <f>Table1[[#This Row],[تعداد سوالات توانائی]]-Table1[[#This Row],[سوالات موجود]]</f>
        <v>4</v>
      </c>
      <c r="F20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20" s="9">
        <f>Table1[[#This Row],[تعداد سوالات توانائی]]-(Table1[[#This Row],[تعداد سوالات آسان]]+Table1[[#This Row],[تعداد سوالات دشوار]])</f>
        <v>2</v>
      </c>
      <c r="H20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20" s="9">
        <f>ROUND((H3*Table1[[#This Row],[مدت آموزش تئوری به ساعت]])/Table1[[#Totals],[مدت آموزش تئوری به ساعت]],0)</f>
        <v>1</v>
      </c>
      <c r="J20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20" s="9">
        <f>Table1[[#This Row],[تعداد سؤالات یک برگه]]-(Table1[[#This Row],[تعداد سوالات آسان یک برگه]]+Table1[[#This Row],[تعداد سوالات دشوار یک برگه]])</f>
        <v>1</v>
      </c>
      <c r="L20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20" s="5"/>
    </row>
    <row r="21" spans="1:13" ht="14.25" customHeight="1">
      <c r="A21" s="19">
        <v>16</v>
      </c>
      <c r="B21" s="21">
        <v>1</v>
      </c>
      <c r="C21" s="23">
        <f>ROUND((F3*Table1[[#This Row],[مدت آموزش تئوری به ساعت]])/Table1[[#Totals],[مدت آموزش تئوری به ساعت]],0)</f>
        <v>4</v>
      </c>
      <c r="D21" s="9"/>
      <c r="E21" s="45">
        <f>Table1[[#This Row],[تعداد سوالات توانائی]]-Table1[[#This Row],[سوالات موجود]]</f>
        <v>4</v>
      </c>
      <c r="F21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21" s="9">
        <f>Table1[[#This Row],[تعداد سوالات توانائی]]-(Table1[[#This Row],[تعداد سوالات آسان]]+Table1[[#This Row],[تعداد سوالات دشوار]])</f>
        <v>2</v>
      </c>
      <c r="H21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21" s="9">
        <f>ROUND((H3*Table1[[#This Row],[مدت آموزش تئوری به ساعت]])/Table1[[#Totals],[مدت آموزش تئوری به ساعت]],0)</f>
        <v>1</v>
      </c>
      <c r="J21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21" s="9">
        <f>Table1[[#This Row],[تعداد سؤالات یک برگه]]-(Table1[[#This Row],[تعداد سوالات آسان یک برگه]]+Table1[[#This Row],[تعداد سوالات دشوار یک برگه]])</f>
        <v>1</v>
      </c>
      <c r="L21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21" s="5"/>
    </row>
    <row r="22" spans="1:13" ht="14.25" customHeight="1">
      <c r="A22" s="19">
        <v>17</v>
      </c>
      <c r="B22" s="21">
        <v>2</v>
      </c>
      <c r="C22" s="23">
        <f>ROUND((F3*Table1[[#This Row],[مدت آموزش تئوری به ساعت]])/Table1[[#Totals],[مدت آموزش تئوری به ساعت]],0)</f>
        <v>8</v>
      </c>
      <c r="D22" s="9"/>
      <c r="E22" s="45">
        <f>Table1[[#This Row],[تعداد سوالات توانائی]]-Table1[[#This Row],[سوالات موجود]]</f>
        <v>8</v>
      </c>
      <c r="F22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G22" s="9">
        <f>Table1[[#This Row],[تعداد سوالات توانائی]]-(Table1[[#This Row],[تعداد سوالات آسان]]+Table1[[#This Row],[تعداد سوالات دشوار]])</f>
        <v>4</v>
      </c>
      <c r="H22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I22" s="9">
        <f>ROUND((H3*Table1[[#This Row],[مدت آموزش تئوری به ساعت]])/Table1[[#Totals],[مدت آموزش تئوری به ساعت]],0)</f>
        <v>2</v>
      </c>
      <c r="J22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22" s="9">
        <f>Table1[[#This Row],[تعداد سؤالات یک برگه]]-(Table1[[#This Row],[تعداد سوالات آسان یک برگه]]+Table1[[#This Row],[تعداد سوالات دشوار یک برگه]])</f>
        <v>2</v>
      </c>
      <c r="L22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22" s="5"/>
    </row>
    <row r="23" spans="1:13" ht="14.25" customHeight="1">
      <c r="A23" s="19">
        <v>18</v>
      </c>
      <c r="B23" s="21">
        <v>2</v>
      </c>
      <c r="C23" s="23">
        <f>ROUND((F3*Table1[[#This Row],[مدت آموزش تئوری به ساعت]])/Table1[[#Totals],[مدت آموزش تئوری به ساعت]],0)</f>
        <v>8</v>
      </c>
      <c r="D23" s="9"/>
      <c r="E23" s="45">
        <f>Table1[[#This Row],[تعداد سوالات توانائی]]-Table1[[#This Row],[سوالات موجود]]</f>
        <v>8</v>
      </c>
      <c r="F23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G23" s="9">
        <f>Table1[[#This Row],[تعداد سوالات توانائی]]-(Table1[[#This Row],[تعداد سوالات آسان]]+Table1[[#This Row],[تعداد سوالات دشوار]])</f>
        <v>4</v>
      </c>
      <c r="H23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I23" s="9">
        <f>ROUND((H3*Table1[[#This Row],[مدت آموزش تئوری به ساعت]])/Table1[[#Totals],[مدت آموزش تئوری به ساعت]],0)</f>
        <v>2</v>
      </c>
      <c r="J23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23" s="9">
        <f>Table1[[#This Row],[تعداد سؤالات یک برگه]]-(Table1[[#This Row],[تعداد سوالات آسان یک برگه]]+Table1[[#This Row],[تعداد سوالات دشوار یک برگه]])</f>
        <v>2</v>
      </c>
      <c r="L23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23" s="5"/>
    </row>
    <row r="24" spans="1:13" ht="14.25" customHeight="1">
      <c r="A24" s="19">
        <v>19</v>
      </c>
      <c r="B24" s="21">
        <v>3</v>
      </c>
      <c r="C24" s="23">
        <f>ROUND((F3*Table1[[#This Row],[مدت آموزش تئوری به ساعت]])/Table1[[#Totals],[مدت آموزش تئوری به ساعت]],0)</f>
        <v>12</v>
      </c>
      <c r="D24" s="9"/>
      <c r="E24" s="45">
        <f>Table1[[#This Row],[تعداد سوالات توانائی]]-Table1[[#This Row],[سوالات موجود]]</f>
        <v>12</v>
      </c>
      <c r="F24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4</v>
      </c>
      <c r="G24" s="9">
        <f>Table1[[#This Row],[تعداد سوالات توانائی]]-(Table1[[#This Row],[تعداد سوالات آسان]]+Table1[[#This Row],[تعداد سوالات دشوار]])</f>
        <v>4</v>
      </c>
      <c r="H24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4</v>
      </c>
      <c r="I24" s="9">
        <f>ROUND((H3*Table1[[#This Row],[مدت آموزش تئوری به ساعت]])/Table1[[#Totals],[مدت آموزش تئوری به ساعت]],0)</f>
        <v>2</v>
      </c>
      <c r="J24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24" s="9">
        <f>Table1[[#This Row],[تعداد سؤالات یک برگه]]-(Table1[[#This Row],[تعداد سوالات آسان یک برگه]]+Table1[[#This Row],[تعداد سوالات دشوار یک برگه]])</f>
        <v>2</v>
      </c>
      <c r="L24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24" s="5"/>
    </row>
    <row r="25" spans="1:13" ht="14.25" customHeight="1">
      <c r="A25" s="19">
        <v>20</v>
      </c>
      <c r="B25" s="21">
        <v>2</v>
      </c>
      <c r="C25" s="23">
        <f>ROUND((F3*Table1[[#This Row],[مدت آموزش تئوری به ساعت]])/Table1[[#Totals],[مدت آموزش تئوری به ساعت]],0)</f>
        <v>8</v>
      </c>
      <c r="D25" s="9"/>
      <c r="E25" s="45">
        <f>Table1[[#This Row],[تعداد سوالات توانائی]]-Table1[[#This Row],[سوالات موجود]]</f>
        <v>8</v>
      </c>
      <c r="F25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G25" s="9">
        <f>Table1[[#This Row],[تعداد سوالات توانائی]]-(Table1[[#This Row],[تعداد سوالات آسان]]+Table1[[#This Row],[تعداد سوالات دشوار]])</f>
        <v>4</v>
      </c>
      <c r="H25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I25" s="9">
        <f>ROUND((H3*Table1[[#This Row],[مدت آموزش تئوری به ساعت]])/Table1[[#Totals],[مدت آموزش تئوری به ساعت]],0)</f>
        <v>2</v>
      </c>
      <c r="J25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25" s="9">
        <f>Table1[[#This Row],[تعداد سؤالات یک برگه]]-(Table1[[#This Row],[تعداد سوالات آسان یک برگه]]+Table1[[#This Row],[تعداد سوالات دشوار یک برگه]])</f>
        <v>2</v>
      </c>
      <c r="L25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25" s="5"/>
    </row>
    <row r="26" spans="1:13" ht="14.25" customHeight="1">
      <c r="A26" s="19">
        <v>21</v>
      </c>
      <c r="B26" s="21">
        <v>1</v>
      </c>
      <c r="C26" s="23">
        <f>ROUND((F3*Table1[[#This Row],[مدت آموزش تئوری به ساعت]])/Table1[[#Totals],[مدت آموزش تئوری به ساعت]],0)</f>
        <v>4</v>
      </c>
      <c r="D26" s="9"/>
      <c r="E26" s="45">
        <f>Table1[[#This Row],[تعداد سوالات توانائی]]-Table1[[#This Row],[سوالات موجود]]</f>
        <v>4</v>
      </c>
      <c r="F26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26" s="9">
        <f>Table1[[#This Row],[تعداد سوالات توانائی]]-(Table1[[#This Row],[تعداد سوالات آسان]]+Table1[[#This Row],[تعداد سوالات دشوار]])</f>
        <v>2</v>
      </c>
      <c r="H26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26" s="9">
        <f>ROUND((H3*Table1[[#This Row],[مدت آموزش تئوری به ساعت]])/Table1[[#Totals],[مدت آموزش تئوری به ساعت]],0)</f>
        <v>1</v>
      </c>
      <c r="J26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26" s="9">
        <f>Table1[[#This Row],[تعداد سؤالات یک برگه]]-(Table1[[#This Row],[تعداد سوالات آسان یک برگه]]+Table1[[#This Row],[تعداد سوالات دشوار یک برگه]])</f>
        <v>1</v>
      </c>
      <c r="L26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26" s="5"/>
    </row>
    <row r="27" spans="1:13" ht="14.25" customHeight="1">
      <c r="A27" s="19">
        <v>22</v>
      </c>
      <c r="B27" s="21">
        <v>1</v>
      </c>
      <c r="C27" s="23">
        <f>ROUND((F3*Table1[[#This Row],[مدت آموزش تئوری به ساعت]])/Table1[[#Totals],[مدت آموزش تئوری به ساعت]],0)</f>
        <v>4</v>
      </c>
      <c r="D27" s="9"/>
      <c r="E27" s="45">
        <f>Table1[[#This Row],[تعداد سوالات توانائی]]-Table1[[#This Row],[سوالات موجود]]</f>
        <v>4</v>
      </c>
      <c r="F27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G27" s="9">
        <f>Table1[[#This Row],[تعداد سوالات توانائی]]-(Table1[[#This Row],[تعداد سوالات آسان]]+Table1[[#This Row],[تعداد سوالات دشوار]])</f>
        <v>2</v>
      </c>
      <c r="H27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1</v>
      </c>
      <c r="I27" s="9">
        <f>ROUND((H3*Table1[[#This Row],[مدت آموزش تئوری به ساعت]])/Table1[[#Totals],[مدت آموزش تئوری به ساعت]],0)</f>
        <v>1</v>
      </c>
      <c r="J27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27" s="9">
        <f>Table1[[#This Row],[تعداد سؤالات یک برگه]]-(Table1[[#This Row],[تعداد سوالات آسان یک برگه]]+Table1[[#This Row],[تعداد سوالات دشوار یک برگه]])</f>
        <v>1</v>
      </c>
      <c r="L27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27" s="5"/>
    </row>
    <row r="28" spans="1:13" ht="14.25" customHeight="1">
      <c r="A28" s="19">
        <v>23</v>
      </c>
      <c r="B28" s="21">
        <v>5</v>
      </c>
      <c r="C28" s="23">
        <f>ROUND((F3*Table1[[#This Row],[مدت آموزش تئوری به ساعت]])/Table1[[#Totals],[مدت آموزش تئوری به ساعت]],0)</f>
        <v>20</v>
      </c>
      <c r="D28" s="9"/>
      <c r="E28" s="45">
        <f>Table1[[#This Row],[تعداد سوالات توانائی]]-Table1[[#This Row],[سوالات موجود]]</f>
        <v>20</v>
      </c>
      <c r="F28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6</v>
      </c>
      <c r="G28" s="9">
        <f>Table1[[#This Row],[تعداد سوالات توانائی]]-(Table1[[#This Row],[تعداد سوالات آسان]]+Table1[[#This Row],[تعداد سوالات دشوار]])</f>
        <v>8</v>
      </c>
      <c r="H28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6</v>
      </c>
      <c r="I28" s="9">
        <f>ROUND((H3*Table1[[#This Row],[مدت آموزش تئوری به ساعت]])/Table1[[#Totals],[مدت آموزش تئوری به ساعت]],0)</f>
        <v>4</v>
      </c>
      <c r="J28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1</v>
      </c>
      <c r="K28" s="9">
        <f>Table1[[#This Row],[تعداد سؤالات یک برگه]]-(Table1[[#This Row],[تعداد سوالات آسان یک برگه]]+Table1[[#This Row],[تعداد سوالات دشوار یک برگه]])</f>
        <v>2</v>
      </c>
      <c r="L28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1</v>
      </c>
      <c r="M28" s="5"/>
    </row>
    <row r="29" spans="1:13" ht="14.25" customHeight="1">
      <c r="A29" s="19">
        <v>24</v>
      </c>
      <c r="B29" s="21">
        <v>3</v>
      </c>
      <c r="C29" s="23">
        <f>ROUND((F3*Table1[[#This Row],[مدت آموزش تئوری به ساعت]])/Table1[[#Totals],[مدت آموزش تئوری به ساعت]],0)</f>
        <v>12</v>
      </c>
      <c r="D29" s="9"/>
      <c r="E29" s="45">
        <f>Table1[[#This Row],[تعداد سوالات توانائی]]-Table1[[#This Row],[سوالات موجود]]</f>
        <v>12</v>
      </c>
      <c r="F29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4</v>
      </c>
      <c r="G29" s="9">
        <f>Table1[[#This Row],[تعداد سوالات توانائی]]-(Table1[[#This Row],[تعداد سوالات آسان]]+Table1[[#This Row],[تعداد سوالات دشوار]])</f>
        <v>4</v>
      </c>
      <c r="H29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4</v>
      </c>
      <c r="I29" s="9">
        <f>ROUND((H3*Table1[[#This Row],[مدت آموزش تئوری به ساعت]])/Table1[[#Totals],[مدت آموزش تئوری به ساعت]],0)</f>
        <v>2</v>
      </c>
      <c r="J29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29" s="9">
        <f>Table1[[#This Row],[تعداد سؤالات یک برگه]]-(Table1[[#This Row],[تعداد سوالات آسان یک برگه]]+Table1[[#This Row],[تعداد سوالات دشوار یک برگه]])</f>
        <v>2</v>
      </c>
      <c r="L29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29" s="5"/>
    </row>
    <row r="30" spans="1:13" ht="14.25" customHeight="1">
      <c r="A30" s="19">
        <v>25</v>
      </c>
      <c r="B30" s="21">
        <v>2</v>
      </c>
      <c r="C30" s="23">
        <f>ROUND((F3*Table1[[#This Row],[مدت آموزش تئوری به ساعت]])/Table1[[#Totals],[مدت آموزش تئوری به ساعت]],0)</f>
        <v>8</v>
      </c>
      <c r="D30" s="9"/>
      <c r="E30" s="45">
        <f>Table1[[#This Row],[تعداد سوالات توانائی]]-Table1[[#This Row],[سوالات موجود]]</f>
        <v>8</v>
      </c>
      <c r="F30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G30" s="9">
        <f>Table1[[#This Row],[تعداد سوالات توانائی]]-(Table1[[#This Row],[تعداد سوالات آسان]]+Table1[[#This Row],[تعداد سوالات دشوار]])</f>
        <v>4</v>
      </c>
      <c r="H30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I30" s="9">
        <f>ROUND((H3*Table1[[#This Row],[مدت آموزش تئوری به ساعت]])/Table1[[#Totals],[مدت آموزش تئوری به ساعت]],0)</f>
        <v>2</v>
      </c>
      <c r="J30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30" s="9">
        <f>Table1[[#This Row],[تعداد سؤالات یک برگه]]-(Table1[[#This Row],[تعداد سوالات آسان یک برگه]]+Table1[[#This Row],[تعداد سوالات دشوار یک برگه]])</f>
        <v>2</v>
      </c>
      <c r="L30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30" s="5"/>
    </row>
    <row r="31" spans="1:13" ht="14.25" customHeight="1">
      <c r="A31" s="19">
        <v>26</v>
      </c>
      <c r="B31" s="21">
        <v>1.5</v>
      </c>
      <c r="C31" s="23">
        <f>ROUND((F3*Table1[[#This Row],[مدت آموزش تئوری به ساعت]])/Table1[[#Totals],[مدت آموزش تئوری به ساعت]],0)</f>
        <v>6</v>
      </c>
      <c r="D31" s="9"/>
      <c r="E31" s="45">
        <f>Table1[[#This Row],[تعداد سوالات توانائی]]-Table1[[#This Row],[سوالات موجود]]</f>
        <v>6</v>
      </c>
      <c r="F31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G31" s="9">
        <f>Table1[[#This Row],[تعداد سوالات توانائی]]-(Table1[[#This Row],[تعداد سوالات آسان]]+Table1[[#This Row],[تعداد سوالات دشوار]])</f>
        <v>2</v>
      </c>
      <c r="H31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I31" s="9">
        <f>ROUND((H3*Table1[[#This Row],[مدت آموزش تئوری به ساعت]])/Table1[[#Totals],[مدت آموزش تئوری به ساعت]],0)</f>
        <v>1</v>
      </c>
      <c r="J31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31" s="9">
        <f>Table1[[#This Row],[تعداد سؤالات یک برگه]]-(Table1[[#This Row],[تعداد سوالات آسان یک برگه]]+Table1[[#This Row],[تعداد سوالات دشوار یک برگه]])</f>
        <v>1</v>
      </c>
      <c r="L31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31" s="5"/>
    </row>
    <row r="32" spans="1:13" ht="14.25" customHeight="1">
      <c r="A32" s="19">
        <v>27</v>
      </c>
      <c r="B32" s="21">
        <v>5</v>
      </c>
      <c r="C32" s="23">
        <f>ROUND((F3*Table1[[#This Row],[مدت آموزش تئوری به ساعت]])/Table1[[#Totals],[مدت آموزش تئوری به ساعت]],0)</f>
        <v>20</v>
      </c>
      <c r="D32" s="9"/>
      <c r="E32" s="45">
        <f>Table1[[#This Row],[تعداد سوالات توانائی]]-Table1[[#This Row],[سوالات موجود]]</f>
        <v>20</v>
      </c>
      <c r="F32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6</v>
      </c>
      <c r="G32" s="9">
        <f>Table1[[#This Row],[تعداد سوالات توانائی]]-(Table1[[#This Row],[تعداد سوالات آسان]]+Table1[[#This Row],[تعداد سوالات دشوار]])</f>
        <v>8</v>
      </c>
      <c r="H32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6</v>
      </c>
      <c r="I32" s="9">
        <f>ROUND((H3*Table1[[#This Row],[مدت آموزش تئوری به ساعت]])/Table1[[#Totals],[مدت آموزش تئوری به ساعت]],0)</f>
        <v>4</v>
      </c>
      <c r="J32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1</v>
      </c>
      <c r="K32" s="9">
        <f>Table1[[#This Row],[تعداد سؤالات یک برگه]]-(Table1[[#This Row],[تعداد سوالات آسان یک برگه]]+Table1[[#This Row],[تعداد سوالات دشوار یک برگه]])</f>
        <v>2</v>
      </c>
      <c r="L32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1</v>
      </c>
      <c r="M32" s="5"/>
    </row>
    <row r="33" spans="1:13" ht="14.25" customHeight="1">
      <c r="A33" s="19">
        <v>28</v>
      </c>
      <c r="B33" s="21">
        <v>2</v>
      </c>
      <c r="C33" s="23">
        <f>ROUND((F3*Table1[[#This Row],[مدت آموزش تئوری به ساعت]])/Table1[[#Totals],[مدت آموزش تئوری به ساعت]],0)</f>
        <v>8</v>
      </c>
      <c r="D33" s="9"/>
      <c r="E33" s="45">
        <f>Table1[[#This Row],[تعداد سوالات توانائی]]-Table1[[#This Row],[سوالات موجود]]</f>
        <v>8</v>
      </c>
      <c r="F33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G33" s="9">
        <f>Table1[[#This Row],[تعداد سوالات توانائی]]-(Table1[[#This Row],[تعداد سوالات آسان]]+Table1[[#This Row],[تعداد سوالات دشوار]])</f>
        <v>4</v>
      </c>
      <c r="H33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I33" s="9">
        <f>ROUND((H3*Table1[[#This Row],[مدت آموزش تئوری به ساعت]])/Table1[[#Totals],[مدت آموزش تئوری به ساعت]],0)</f>
        <v>2</v>
      </c>
      <c r="J33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33" s="9">
        <f>Table1[[#This Row],[تعداد سؤالات یک برگه]]-(Table1[[#This Row],[تعداد سوالات آسان یک برگه]]+Table1[[#This Row],[تعداد سوالات دشوار یک برگه]])</f>
        <v>2</v>
      </c>
      <c r="L33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33" s="5"/>
    </row>
    <row r="34" spans="1:13" ht="14.25" customHeight="1">
      <c r="A34" s="19">
        <v>29</v>
      </c>
      <c r="B34" s="21">
        <v>1.5</v>
      </c>
      <c r="C34" s="23">
        <f>ROUND((F3*Table1[[#This Row],[مدت آموزش تئوری به ساعت]])/Table1[[#Totals],[مدت آموزش تئوری به ساعت]],0)</f>
        <v>6</v>
      </c>
      <c r="D34" s="9"/>
      <c r="E34" s="45">
        <f>Table1[[#This Row],[تعداد سوالات توانائی]]-Table1[[#This Row],[سوالات موجود]]</f>
        <v>6</v>
      </c>
      <c r="F34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G34" s="9">
        <f>Table1[[#This Row],[تعداد سوالات توانائی]]-(Table1[[#This Row],[تعداد سوالات آسان]]+Table1[[#This Row],[تعداد سوالات دشوار]])</f>
        <v>2</v>
      </c>
      <c r="H34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I34" s="9">
        <f>ROUND((H3*Table1[[#This Row],[مدت آموزش تئوری به ساعت]])/Table1[[#Totals],[مدت آموزش تئوری به ساعت]],0)</f>
        <v>1</v>
      </c>
      <c r="J34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34" s="9">
        <f>Table1[[#This Row],[تعداد سؤالات یک برگه]]-(Table1[[#This Row],[تعداد سوالات آسان یک برگه]]+Table1[[#This Row],[تعداد سوالات دشوار یک برگه]])</f>
        <v>1</v>
      </c>
      <c r="L34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34" s="5"/>
    </row>
    <row r="35" spans="1:13" ht="14.25" customHeight="1">
      <c r="A35" s="19">
        <v>30</v>
      </c>
      <c r="B35" s="21">
        <v>2</v>
      </c>
      <c r="C35" s="23">
        <f>ROUND((F3*Table1[[#This Row],[مدت آموزش تئوری به ساعت]])/Table1[[#Totals],[مدت آموزش تئوری به ساعت]],0)</f>
        <v>8</v>
      </c>
      <c r="D35" s="9"/>
      <c r="E35" s="45">
        <f>Table1[[#This Row],[تعداد سوالات توانائی]]-Table1[[#This Row],[سوالات موجود]]</f>
        <v>8</v>
      </c>
      <c r="F35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G35" s="9">
        <f>Table1[[#This Row],[تعداد سوالات توانائی]]-(Table1[[#This Row],[تعداد سوالات آسان]]+Table1[[#This Row],[تعداد سوالات دشوار]])</f>
        <v>4</v>
      </c>
      <c r="H35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I35" s="9">
        <f>ROUND((H3*Table1[[#This Row],[مدت آموزش تئوری به ساعت]])/Table1[[#Totals],[مدت آموزش تئوری به ساعت]],0)</f>
        <v>2</v>
      </c>
      <c r="J35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35" s="9">
        <f>Table1[[#This Row],[تعداد سؤالات یک برگه]]-(Table1[[#This Row],[تعداد سوالات آسان یک برگه]]+Table1[[#This Row],[تعداد سوالات دشوار یک برگه]])</f>
        <v>2</v>
      </c>
      <c r="L35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35" s="5"/>
    </row>
    <row r="36" spans="1:13" ht="14.25" customHeight="1">
      <c r="A36" s="19">
        <v>31</v>
      </c>
      <c r="B36" s="21">
        <v>2</v>
      </c>
      <c r="C36" s="23">
        <f>ROUND((F3*Table1[[#This Row],[مدت آموزش تئوری به ساعت]])/Table1[[#Totals],[مدت آموزش تئوری به ساعت]],0)</f>
        <v>8</v>
      </c>
      <c r="D36" s="9"/>
      <c r="E36" s="45">
        <f>Table1[[#This Row],[تعداد سوالات توانائی]]-Table1[[#This Row],[سوالات موجود]]</f>
        <v>8</v>
      </c>
      <c r="F36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G36" s="9">
        <f>Table1[[#This Row],[تعداد سوالات توانائی]]-(Table1[[#This Row],[تعداد سوالات آسان]]+Table1[[#This Row],[تعداد سوالات دشوار]])</f>
        <v>4</v>
      </c>
      <c r="H36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2</v>
      </c>
      <c r="I36" s="9">
        <f>ROUND((H3*Table1[[#This Row],[مدت آموزش تئوری به ساعت]])/Table1[[#Totals],[مدت آموزش تئوری به ساعت]],0)</f>
        <v>2</v>
      </c>
      <c r="J36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36" s="9">
        <f>Table1[[#This Row],[تعداد سؤالات یک برگه]]-(Table1[[#This Row],[تعداد سوالات آسان یک برگه]]+Table1[[#This Row],[تعداد سوالات دشوار یک برگه]])</f>
        <v>2</v>
      </c>
      <c r="L36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36" s="5"/>
    </row>
    <row r="37" spans="1:13" ht="14.25" customHeight="1">
      <c r="A37" s="19">
        <v>32</v>
      </c>
      <c r="B37" s="21">
        <v>0</v>
      </c>
      <c r="C37" s="23">
        <f>ROUND((F3*Table1[[#This Row],[مدت آموزش تئوری به ساعت]])/Table1[[#Totals],[مدت آموزش تئوری به ساعت]],0)</f>
        <v>0</v>
      </c>
      <c r="D37" s="9"/>
      <c r="E37" s="45">
        <f>Table1[[#This Row],[تعداد سوالات توانائی]]-Table1[[#This Row],[سوالات موجود]]</f>
        <v>0</v>
      </c>
      <c r="F37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G37" s="9">
        <f>Table1[[#This Row],[تعداد سوالات توانائی]]-(Table1[[#This Row],[تعداد سوالات آسان]]+Table1[[#This Row],[تعداد سوالات دشوار]])</f>
        <v>0</v>
      </c>
      <c r="H37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I37" s="9">
        <f>ROUND((H3*Table1[[#This Row],[مدت آموزش تئوری به ساعت]])/Table1[[#Totals],[مدت آموزش تئوری به ساعت]],0)</f>
        <v>0</v>
      </c>
      <c r="J37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37" s="9">
        <f>Table1[[#This Row],[تعداد سؤالات یک برگه]]-(Table1[[#This Row],[تعداد سوالات آسان یک برگه]]+Table1[[#This Row],[تعداد سوالات دشوار یک برگه]])</f>
        <v>0</v>
      </c>
      <c r="L37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37" s="5"/>
    </row>
    <row r="38" spans="1:13" ht="14.25" customHeight="1">
      <c r="A38" s="19">
        <v>33</v>
      </c>
      <c r="B38" s="21">
        <v>0</v>
      </c>
      <c r="C38" s="23">
        <f>ROUND((F3*Table1[[#This Row],[مدت آموزش تئوری به ساعت]])/Table1[[#Totals],[مدت آموزش تئوری به ساعت]],0)</f>
        <v>0</v>
      </c>
      <c r="D38" s="9"/>
      <c r="E38" s="45">
        <f>Table1[[#This Row],[تعداد سوالات توانائی]]-Table1[[#This Row],[سوالات موجود]]</f>
        <v>0</v>
      </c>
      <c r="F38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G38" s="9">
        <f>Table1[[#This Row],[تعداد سوالات توانائی]]-(Table1[[#This Row],[تعداد سوالات آسان]]+Table1[[#This Row],[تعداد سوالات دشوار]])</f>
        <v>0</v>
      </c>
      <c r="H38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I38" s="9">
        <f>ROUND((H3*Table1[[#This Row],[مدت آموزش تئوری به ساعت]])/Table1[[#Totals],[مدت آموزش تئوری به ساعت]],0)</f>
        <v>0</v>
      </c>
      <c r="J38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38" s="9">
        <f>Table1[[#This Row],[تعداد سؤالات یک برگه]]-(Table1[[#This Row],[تعداد سوالات آسان یک برگه]]+Table1[[#This Row],[تعداد سوالات دشوار یک برگه]])</f>
        <v>0</v>
      </c>
      <c r="L38" s="9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38" s="5"/>
    </row>
    <row r="39" spans="1:13" ht="14.25" customHeight="1">
      <c r="A39" s="19">
        <v>34</v>
      </c>
      <c r="B39" s="21">
        <v>0</v>
      </c>
      <c r="C39" s="23">
        <f>ROUND((F3*Table1[[#This Row],[مدت آموزش تئوری به ساعت]])/Table1[[#Totals],[مدت آموزش تئوری به ساعت]],0)</f>
        <v>0</v>
      </c>
      <c r="D39" s="9"/>
      <c r="E39" s="45">
        <f>Table1[[#This Row],[تعداد سوالات توانائی]]-Table1[[#This Row],[سوالات موجود]]</f>
        <v>0</v>
      </c>
      <c r="F39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G39" s="9">
        <f>Table1[[#This Row],[تعداد سوالات توانائی]]-(Table1[[#This Row],[تعداد سوالات آسان]]+Table1[[#This Row],[تعداد سوالات دشوار]])</f>
        <v>0</v>
      </c>
      <c r="H39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I39" s="12">
        <f>ROUND((H3*Table1[[#This Row],[مدت آموزش تئوری به ساعت]])/Table1[[#Totals],[مدت آموزش تئوری به ساعت]],0)</f>
        <v>0</v>
      </c>
      <c r="J39" s="12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39" s="12">
        <f>Table1[[#This Row],[تعداد سؤالات یک برگه]]-(Table1[[#This Row],[تعداد سوالات آسان یک برگه]]+Table1[[#This Row],[تعداد سوالات دشوار یک برگه]])</f>
        <v>0</v>
      </c>
      <c r="L39" s="12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39" s="5"/>
    </row>
    <row r="40" spans="1:13" ht="14.25" customHeight="1">
      <c r="A40" s="19">
        <v>35</v>
      </c>
      <c r="B40" s="22">
        <v>0</v>
      </c>
      <c r="C40" s="23">
        <f>ROUND((F3*Table1[[#This Row],[مدت آموزش تئوری به ساعت]])/Table1[[#Totals],[مدت آموزش تئوری به ساعت]],0)</f>
        <v>0</v>
      </c>
      <c r="D40" s="12"/>
      <c r="E40" s="46">
        <f>Table1[[#This Row],[تعداد سوالات توانائی]]-Table1[[#This Row],[سوالات موجود]]</f>
        <v>0</v>
      </c>
      <c r="F40" s="9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G40" s="9">
        <f>Table1[[#This Row],[تعداد سوالات توانائی]]-(Table1[[#This Row],[تعداد سوالات آسان]]+Table1[[#This Row],[تعداد سوالات دشوار]])</f>
        <v>0</v>
      </c>
      <c r="H40" s="11">
        <f>IF(Table1[[#This Row],[مدت آموزش تئوری به ساعت]]&lt;&gt;0,IF(OR(MOD(Table1[[#This Row],[تعداد سوالات توانائی]],3)=1,MOD(Table1[[#This Row],[تعداد سوالات توانائی]],3)=0),ROUND(Table1[[#This Row],[تعداد سوالات توانائی]]/3,0),ROUND((Table1[[#This Row],[تعداد سوالات توانائی]]/3)-1,0)),0)</f>
        <v>0</v>
      </c>
      <c r="I40" s="13">
        <f>ROUND((H3*Table1[[#This Row],[مدت آموزش تئوری به ساعت]])/Table1[[#Totals],[مدت آموزش تئوری به ساعت]],0)</f>
        <v>0</v>
      </c>
      <c r="J40" s="13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K40" s="13">
        <f>Table1[[#This Row],[تعداد سؤالات یک برگه]]-(Table1[[#This Row],[تعداد سوالات آسان یک برگه]]+Table1[[#This Row],[تعداد سوالات دشوار یک برگه]])</f>
        <v>0</v>
      </c>
      <c r="L40" s="13">
        <f>IF(Table1[[#This Row],[مدت آموزش تئوری به ساعت]]&lt;&gt;0,IF(OR(MOD(Table1[[#This Row],[تعداد سؤالات یک برگه]],3)=1,MOD(Table1[[#This Row],[تعداد سؤالات یک برگه]],3)=0),ROUND(Table1[[#This Row],[تعداد سؤالات یک برگه]]/3,0),ROUND((Table1[[#This Row],[تعداد سؤالات یک برگه]]/3)-1,0)),0)</f>
        <v>0</v>
      </c>
      <c r="M40" s="7"/>
    </row>
    <row r="41" spans="1:13" ht="15" customHeight="1">
      <c r="A41" s="3" t="s">
        <v>5</v>
      </c>
      <c r="B41" s="25">
        <f>SUBTOTAL(109,[مدت آموزش تئوری به ساعت])</f>
        <v>50</v>
      </c>
      <c r="C41" s="11">
        <f>SUBTOTAL(109,[تعداد سوالات توانائی])</f>
        <v>200</v>
      </c>
      <c r="D41" s="24"/>
      <c r="E41" s="14">
        <f>SUBTOTAL(109,[[کسری سوالات ]])</f>
        <v>200</v>
      </c>
      <c r="F41" s="23">
        <f>SUBTOTAL(109,[تعداد سوالات آسان])</f>
        <v>54</v>
      </c>
      <c r="G41" s="9">
        <f>SUBTOTAL(109,[[تعداد سوالات متوسط ]])</f>
        <v>92</v>
      </c>
      <c r="H41" s="11">
        <f>SUBTOTAL(109,[تعداد سوالات دشوار])</f>
        <v>54</v>
      </c>
      <c r="I41" s="14">
        <f>SUBTOTAL(109,[تعداد سؤالات یک برگه])</f>
        <v>44</v>
      </c>
      <c r="J41" s="14">
        <f>SUBTOTAL(109,[تعداد سوالات آسان یک برگه])</f>
        <v>2</v>
      </c>
      <c r="K41" s="14">
        <f>SUBTOTAL(109,[تعداد سوالات متوسط یک برگه])</f>
        <v>40</v>
      </c>
      <c r="L41" s="14">
        <f>SUBTOTAL(109,[تعداد سوالات دشوار یک برگه])</f>
        <v>2</v>
      </c>
      <c r="M41" s="8"/>
    </row>
    <row r="44" spans="1:13">
      <c r="A44" s="49" t="s">
        <v>21</v>
      </c>
      <c r="B44" s="49"/>
      <c r="C44" s="49"/>
      <c r="D44" s="49"/>
      <c r="E44" s="49"/>
      <c r="F44" s="49"/>
      <c r="G44" s="49"/>
      <c r="H44" s="49"/>
      <c r="I44" s="49"/>
      <c r="J44" s="15"/>
      <c r="K44" s="15"/>
    </row>
  </sheetData>
  <mergeCells count="1">
    <mergeCell ref="A44:I44"/>
  </mergeCells>
  <printOptions horizontalCentered="1" verticalCentered="1"/>
  <pageMargins left="0" right="0" top="0" bottom="0" header="0" footer="0"/>
  <pageSetup paperSize="9" orientation="landscape" verticalDpi="300" r:id="rId1"/>
  <ignoredErrors>
    <ignoredError sqref="F41:M41 C41 F6:H6 J6:M6 F7:H7 J7:M7 F8:H8 J8:M8 F9:H9 J9:M9 F10:H10 J10:M10 F11:H11 J11:M11 F12:H12 J12:M12 F13:H13 J13:M13 F14:H14 J14:M14 F15:H15 J15:M15 F16:H16 J16:M16 F17:H17 J17:M17 F18:H18 J18:M18 F19:H19 J19:M19 F20:H20 J20:M20 F21:H21 J21:M21 F22:H22 J22:M22 F23:H23 J23:M23 F24:H24 J24:M24 F25:H25 J25:M25 F26:H26 J26:M26 F27:H27 J27:M27 F28:H28 J28:M28 F29:H29 J29:M29 F30:H30 J30:M30 F31:H31 J31:M31 F32:H32 J32:M32 F33:H33 J33:M33 F34:H34 J34:M34 F35:H35 J35:M35 F36:H36 J36:M36 F37:H37 J37:M37 F38:H38 J38:M38 F39:H39 J39:M39 F40:H40 J40:M4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rightToLeft="1" workbookViewId="0">
      <selection sqref="A1:XFD1048576"/>
    </sheetView>
  </sheetViews>
  <sheetFormatPr defaultColWidth="9.125" defaultRowHeight="16.5"/>
  <cols>
    <col min="1" max="1" width="11.625" style="1" customWidth="1"/>
    <col min="2" max="2" width="22" style="1" customWidth="1"/>
    <col min="3" max="3" width="19.125" style="1" customWidth="1"/>
    <col min="4" max="4" width="12" style="1" customWidth="1"/>
    <col min="5" max="5" width="16.625" style="1" customWidth="1"/>
    <col min="6" max="6" width="15.625" style="1" customWidth="1"/>
    <col min="7" max="7" width="15.875" style="1" customWidth="1"/>
    <col min="8" max="8" width="18.625" style="1" customWidth="1"/>
    <col min="9" max="12" width="20.125" style="1" hidden="1" customWidth="1"/>
    <col min="13" max="13" width="14.125" style="1" hidden="1" customWidth="1"/>
    <col min="14" max="16384" width="9.125" style="1"/>
  </cols>
  <sheetData>
    <row r="1" spans="1:13" ht="16.5" customHeight="1">
      <c r="A1" s="31" t="s">
        <v>8</v>
      </c>
      <c r="B1" s="32" t="s">
        <v>11</v>
      </c>
      <c r="C1" s="17" t="s">
        <v>22</v>
      </c>
      <c r="D1" s="31" t="s">
        <v>10</v>
      </c>
      <c r="E1" s="18" t="s">
        <v>23</v>
      </c>
      <c r="F1" s="2" t="s">
        <v>9</v>
      </c>
      <c r="G1" s="2">
        <f>D3+B3</f>
        <v>144</v>
      </c>
      <c r="H1" s="26"/>
      <c r="I1" s="26"/>
      <c r="J1" s="26"/>
      <c r="K1" s="4"/>
      <c r="L1" s="4"/>
      <c r="M1" s="10"/>
    </row>
    <row r="2" spans="1:13" ht="5.25" customHeight="1">
      <c r="A2" s="2"/>
      <c r="B2" s="2"/>
      <c r="C2" s="2"/>
      <c r="D2" s="2"/>
      <c r="E2" s="2"/>
      <c r="F2" s="2"/>
      <c r="G2" s="2"/>
      <c r="H2" s="27"/>
      <c r="I2" s="27"/>
      <c r="J2" s="27"/>
      <c r="K2" s="16"/>
      <c r="L2" s="16"/>
    </row>
    <row r="3" spans="1:13" ht="13.5" customHeight="1">
      <c r="A3" s="29" t="s">
        <v>6</v>
      </c>
      <c r="B3" s="28">
        <v>60</v>
      </c>
      <c r="C3" s="29" t="s">
        <v>7</v>
      </c>
      <c r="D3" s="28">
        <v>84</v>
      </c>
      <c r="E3" s="29" t="s">
        <v>15</v>
      </c>
      <c r="F3" s="30">
        <v>200</v>
      </c>
      <c r="G3" s="29" t="s">
        <v>25</v>
      </c>
      <c r="H3" s="33">
        <v>40</v>
      </c>
      <c r="I3" s="34"/>
      <c r="J3" s="33"/>
      <c r="K3" s="35"/>
      <c r="L3" s="35"/>
      <c r="M3" s="36"/>
    </row>
    <row r="4" spans="1:13" ht="8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6"/>
    </row>
    <row r="5" spans="1:13" ht="20.25" customHeight="1">
      <c r="A5" s="37" t="s">
        <v>0</v>
      </c>
      <c r="B5" s="38" t="s">
        <v>16</v>
      </c>
      <c r="C5" s="37" t="s">
        <v>1</v>
      </c>
      <c r="D5" s="37" t="s">
        <v>24</v>
      </c>
      <c r="E5" s="37" t="s">
        <v>26</v>
      </c>
      <c r="F5" s="37" t="s">
        <v>2</v>
      </c>
      <c r="G5" s="37" t="s">
        <v>3</v>
      </c>
      <c r="H5" s="37" t="s">
        <v>4</v>
      </c>
      <c r="I5" s="39" t="s">
        <v>17</v>
      </c>
      <c r="J5" s="39" t="s">
        <v>18</v>
      </c>
      <c r="K5" s="39" t="s">
        <v>19</v>
      </c>
      <c r="L5" s="39" t="s">
        <v>20</v>
      </c>
      <c r="M5" s="37" t="s">
        <v>12</v>
      </c>
    </row>
    <row r="6" spans="1:13" ht="14.25" customHeight="1">
      <c r="A6" s="19">
        <v>1</v>
      </c>
      <c r="B6" s="20">
        <v>3</v>
      </c>
      <c r="C6" s="23">
        <f>ROUND((F3*Table145[[#This Row],[مدت آموزش تئوری به ساعت]])/Table145[[#Totals],[مدت آموزش تئوری به ساعت]],0)</f>
        <v>10</v>
      </c>
      <c r="D6" s="9"/>
      <c r="E6" s="45">
        <f>Table145[[#This Row],[تعداد سوالات توانائی]]-Table145[[#This Row],[سوالات موجود]]</f>
        <v>10</v>
      </c>
      <c r="F6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G6" s="9">
        <f>Table145[[#This Row],[تعداد سوالات توانائی]]-(Table145[[#This Row],[تعداد سوالات آسان]]+Table145[[#This Row],[تعداد سوالات دشوار]])</f>
        <v>4</v>
      </c>
      <c r="H6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I6" s="9">
        <f>ROUND((H3*Table145[[#This Row],[مدت آموزش تئوری به ساعت]])/Table145[[#Totals],[مدت آموزش تئوری به ساعت]],0)</f>
        <v>2</v>
      </c>
      <c r="J6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6" s="9">
        <f>Table145[[#This Row],[تعداد سؤالات یک برگه]]-(Table145[[#This Row],[تعداد سوالات آسان یک برگه]]+Table145[[#This Row],[تعداد سوالات دشوار یک برگه]])</f>
        <v>2</v>
      </c>
      <c r="L6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6" s="6"/>
    </row>
    <row r="7" spans="1:13" ht="14.25" customHeight="1">
      <c r="A7" s="19">
        <v>2</v>
      </c>
      <c r="B7" s="21">
        <v>4</v>
      </c>
      <c r="C7" s="23">
        <f>ROUND((F3*Table145[[#This Row],[مدت آموزش تئوری به ساعت]])/Table145[[#Totals],[مدت آموزش تئوری به ساعت]],0)</f>
        <v>13</v>
      </c>
      <c r="D7" s="9"/>
      <c r="E7" s="45">
        <f>Table145[[#This Row],[تعداد سوالات توانائی]]-Table145[[#This Row],[سوالات موجود]]</f>
        <v>13</v>
      </c>
      <c r="F7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4</v>
      </c>
      <c r="G7" s="9">
        <f>Table145[[#This Row],[تعداد سوالات توانائی]]-(Table145[[#This Row],[تعداد سوالات آسان]]+Table145[[#This Row],[تعداد سوالات دشوار]])</f>
        <v>5</v>
      </c>
      <c r="H7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4</v>
      </c>
      <c r="I7" s="9">
        <f>ROUND((H3*Table145[[#This Row],[مدت آموزش تئوری به ساعت]])/Table145[[#Totals],[مدت آموزش تئوری به ساعت]],0)</f>
        <v>3</v>
      </c>
      <c r="J7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1</v>
      </c>
      <c r="K7" s="9">
        <f>Table145[[#This Row],[تعداد سؤالات یک برگه]]-(Table145[[#This Row],[تعداد سوالات آسان یک برگه]]+Table145[[#This Row],[تعداد سوالات دشوار یک برگه]])</f>
        <v>1</v>
      </c>
      <c r="L7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1</v>
      </c>
      <c r="M7" s="5"/>
    </row>
    <row r="8" spans="1:13" ht="14.25" customHeight="1">
      <c r="A8" s="19">
        <v>3</v>
      </c>
      <c r="B8" s="21">
        <v>3</v>
      </c>
      <c r="C8" s="23">
        <f>ROUND((F3*Table145[[#This Row],[مدت آموزش تئوری به ساعت]])/Table145[[#Totals],[مدت آموزش تئوری به ساعت]],0)</f>
        <v>10</v>
      </c>
      <c r="D8" s="9"/>
      <c r="E8" s="45">
        <f>Table145[[#This Row],[تعداد سوالات توانائی]]-Table145[[#This Row],[سوالات موجود]]</f>
        <v>10</v>
      </c>
      <c r="F8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G8" s="9">
        <f>Table145[[#This Row],[تعداد سوالات توانائی]]-(Table145[[#This Row],[تعداد سوالات آسان]]+Table145[[#This Row],[تعداد سوالات دشوار]])</f>
        <v>4</v>
      </c>
      <c r="H8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I8" s="9">
        <f>ROUND((H3*Table145[[#This Row],[مدت آموزش تئوری به ساعت]])/Table145[[#Totals],[مدت آموزش تئوری به ساعت]],0)</f>
        <v>2</v>
      </c>
      <c r="J8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8" s="9">
        <f>Table145[[#This Row],[تعداد سؤالات یک برگه]]-(Table145[[#This Row],[تعداد سوالات آسان یک برگه]]+Table145[[#This Row],[تعداد سوالات دشوار یک برگه]])</f>
        <v>2</v>
      </c>
      <c r="L8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8" s="5"/>
    </row>
    <row r="9" spans="1:13" ht="14.25" customHeight="1">
      <c r="A9" s="19">
        <v>4</v>
      </c>
      <c r="B9" s="21">
        <v>2</v>
      </c>
      <c r="C9" s="23">
        <f>ROUND((F3*Table145[[#This Row],[مدت آموزش تئوری به ساعت]])/Table145[[#Totals],[مدت آموزش تئوری به ساعت]],0)</f>
        <v>7</v>
      </c>
      <c r="D9" s="9"/>
      <c r="E9" s="45">
        <f>Table145[[#This Row],[تعداد سوالات توانائی]]-Table145[[#This Row],[سوالات موجود]]</f>
        <v>7</v>
      </c>
      <c r="F9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G9" s="9">
        <f>Table145[[#This Row],[تعداد سوالات توانائی]]-(Table145[[#This Row],[تعداد سوالات آسان]]+Table145[[#This Row],[تعداد سوالات دشوار]])</f>
        <v>3</v>
      </c>
      <c r="H9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I9" s="9">
        <f>ROUND((H3*Table145[[#This Row],[مدت آموزش تئوری به ساعت]])/Table145[[#Totals],[مدت آموزش تئوری به ساعت]],0)</f>
        <v>1</v>
      </c>
      <c r="J9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9" s="9">
        <f>Table145[[#This Row],[تعداد سؤالات یک برگه]]-(Table145[[#This Row],[تعداد سوالات آسان یک برگه]]+Table145[[#This Row],[تعداد سوالات دشوار یک برگه]])</f>
        <v>1</v>
      </c>
      <c r="L9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9" s="5"/>
    </row>
    <row r="10" spans="1:13" ht="14.25" customHeight="1">
      <c r="A10" s="19">
        <v>5</v>
      </c>
      <c r="B10" s="21">
        <v>2</v>
      </c>
      <c r="C10" s="23">
        <f>ROUND((F3*Table145[[#This Row],[مدت آموزش تئوری به ساعت]])/Table145[[#Totals],[مدت آموزش تئوری به ساعت]],0)</f>
        <v>7</v>
      </c>
      <c r="D10" s="9"/>
      <c r="E10" s="45">
        <f>Table145[[#This Row],[تعداد سوالات توانائی]]-Table145[[#This Row],[سوالات موجود]]</f>
        <v>7</v>
      </c>
      <c r="F10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G10" s="9">
        <f>Table145[[#This Row],[تعداد سوالات توانائی]]-(Table145[[#This Row],[تعداد سوالات آسان]]+Table145[[#This Row],[تعداد سوالات دشوار]])</f>
        <v>3</v>
      </c>
      <c r="H10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I10" s="9">
        <f>ROUND((H3*Table145[[#This Row],[مدت آموزش تئوری به ساعت]])/Table145[[#Totals],[مدت آموزش تئوری به ساعت]],0)</f>
        <v>1</v>
      </c>
      <c r="J10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0" s="9">
        <f>Table145[[#This Row],[تعداد سؤالات یک برگه]]-(Table145[[#This Row],[تعداد سوالات آسان یک برگه]]+Table145[[#This Row],[تعداد سوالات دشوار یک برگه]])</f>
        <v>1</v>
      </c>
      <c r="L10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0" s="5"/>
    </row>
    <row r="11" spans="1:13" ht="14.25" customHeight="1">
      <c r="A11" s="19">
        <v>6</v>
      </c>
      <c r="B11" s="21">
        <v>3</v>
      </c>
      <c r="C11" s="23">
        <f>ROUND((F3*Table145[[#This Row],[مدت آموزش تئوری به ساعت]])/Table145[[#Totals],[مدت آموزش تئوری به ساعت]],0)</f>
        <v>10</v>
      </c>
      <c r="D11" s="9"/>
      <c r="E11" s="45">
        <f>Table145[[#This Row],[تعداد سوالات توانائی]]-Table145[[#This Row],[سوالات موجود]]</f>
        <v>10</v>
      </c>
      <c r="F11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G11" s="9">
        <f>Table145[[#This Row],[تعداد سوالات توانائی]]-(Table145[[#This Row],[تعداد سوالات آسان]]+Table145[[#This Row],[تعداد سوالات دشوار]])</f>
        <v>4</v>
      </c>
      <c r="H11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I11" s="9">
        <f>ROUND((H3*Table145[[#This Row],[مدت آموزش تئوری به ساعت]])/Table145[[#Totals],[مدت آموزش تئوری به ساعت]],0)</f>
        <v>2</v>
      </c>
      <c r="J11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1" s="9">
        <f>Table145[[#This Row],[تعداد سؤالات یک برگه]]-(Table145[[#This Row],[تعداد سوالات آسان یک برگه]]+Table145[[#This Row],[تعداد سوالات دشوار یک برگه]])</f>
        <v>2</v>
      </c>
      <c r="L11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1" s="5"/>
    </row>
    <row r="12" spans="1:13" ht="14.25" customHeight="1">
      <c r="A12" s="19">
        <v>7</v>
      </c>
      <c r="B12" s="21">
        <v>3</v>
      </c>
      <c r="C12" s="23">
        <f>ROUND((F3*Table145[[#This Row],[مدت آموزش تئوری به ساعت]])/Table145[[#Totals],[مدت آموزش تئوری به ساعت]],0)</f>
        <v>10</v>
      </c>
      <c r="D12" s="9"/>
      <c r="E12" s="45">
        <f>Table145[[#This Row],[تعداد سوالات توانائی]]-Table145[[#This Row],[سوالات موجود]]</f>
        <v>10</v>
      </c>
      <c r="F12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G12" s="9">
        <f>Table145[[#This Row],[تعداد سوالات توانائی]]-(Table145[[#This Row],[تعداد سوالات آسان]]+Table145[[#This Row],[تعداد سوالات دشوار]])</f>
        <v>4</v>
      </c>
      <c r="H12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I12" s="9">
        <f>ROUND((H3*Table145[[#This Row],[مدت آموزش تئوری به ساعت]])/Table145[[#Totals],[مدت آموزش تئوری به ساعت]],0)</f>
        <v>2</v>
      </c>
      <c r="J12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2" s="9">
        <f>Table145[[#This Row],[تعداد سؤالات یک برگه]]-(Table145[[#This Row],[تعداد سوالات آسان یک برگه]]+Table145[[#This Row],[تعداد سوالات دشوار یک برگه]])</f>
        <v>2</v>
      </c>
      <c r="L12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2" s="5"/>
    </row>
    <row r="13" spans="1:13" ht="14.25" customHeight="1">
      <c r="A13" s="19">
        <v>8</v>
      </c>
      <c r="B13" s="21">
        <v>2</v>
      </c>
      <c r="C13" s="23">
        <f>ROUND((F3*Table145[[#This Row],[مدت آموزش تئوری به ساعت]])/Table145[[#Totals],[مدت آموزش تئوری به ساعت]],0)</f>
        <v>7</v>
      </c>
      <c r="D13" s="9"/>
      <c r="E13" s="45">
        <f>Table145[[#This Row],[تعداد سوالات توانائی]]-Table145[[#This Row],[سوالات موجود]]</f>
        <v>7</v>
      </c>
      <c r="F13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G13" s="9">
        <f>Table145[[#This Row],[تعداد سوالات توانائی]]-(Table145[[#This Row],[تعداد سوالات آسان]]+Table145[[#This Row],[تعداد سوالات دشوار]])</f>
        <v>3</v>
      </c>
      <c r="H13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I13" s="9">
        <f>ROUND((H3*Table145[[#This Row],[مدت آموزش تئوری به ساعت]])/Table145[[#Totals],[مدت آموزش تئوری به ساعت]],0)</f>
        <v>1</v>
      </c>
      <c r="J13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3" s="9">
        <f>Table145[[#This Row],[تعداد سؤالات یک برگه]]-(Table145[[#This Row],[تعداد سوالات آسان یک برگه]]+Table145[[#This Row],[تعداد سوالات دشوار یک برگه]])</f>
        <v>1</v>
      </c>
      <c r="L13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3" s="5"/>
    </row>
    <row r="14" spans="1:13" ht="14.25" customHeight="1">
      <c r="A14" s="19">
        <v>9</v>
      </c>
      <c r="B14" s="21">
        <v>2</v>
      </c>
      <c r="C14" s="23">
        <f>ROUND((F3*Table145[[#This Row],[مدت آموزش تئوری به ساعت]])/Table145[[#Totals],[مدت آموزش تئوری به ساعت]],0)</f>
        <v>7</v>
      </c>
      <c r="D14" s="9"/>
      <c r="E14" s="45">
        <f>Table145[[#This Row],[تعداد سوالات توانائی]]-Table145[[#This Row],[سوالات موجود]]</f>
        <v>7</v>
      </c>
      <c r="F14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G14" s="9">
        <f>Table145[[#This Row],[تعداد سوالات توانائی]]-(Table145[[#This Row],[تعداد سوالات آسان]]+Table145[[#This Row],[تعداد سوالات دشوار]])</f>
        <v>3</v>
      </c>
      <c r="H14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I14" s="9">
        <f>ROUND((H3*Table145[[#This Row],[مدت آموزش تئوری به ساعت]])/Table145[[#Totals],[مدت آموزش تئوری به ساعت]],0)</f>
        <v>1</v>
      </c>
      <c r="J14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4" s="9">
        <f>Table145[[#This Row],[تعداد سؤالات یک برگه]]-(Table145[[#This Row],[تعداد سوالات آسان یک برگه]]+Table145[[#This Row],[تعداد سوالات دشوار یک برگه]])</f>
        <v>1</v>
      </c>
      <c r="L14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4" s="5"/>
    </row>
    <row r="15" spans="1:13" ht="14.25" customHeight="1">
      <c r="A15" s="19">
        <v>10</v>
      </c>
      <c r="B15" s="21">
        <v>2</v>
      </c>
      <c r="C15" s="23">
        <f>ROUND((F3*Table145[[#This Row],[مدت آموزش تئوری به ساعت]])/Table145[[#Totals],[مدت آموزش تئوری به ساعت]],0)</f>
        <v>7</v>
      </c>
      <c r="D15" s="9"/>
      <c r="E15" s="45">
        <f>Table145[[#This Row],[تعداد سوالات توانائی]]-Table145[[#This Row],[سوالات موجود]]</f>
        <v>7</v>
      </c>
      <c r="F15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G15" s="9">
        <f>Table145[[#This Row],[تعداد سوالات توانائی]]-(Table145[[#This Row],[تعداد سوالات آسان]]+Table145[[#This Row],[تعداد سوالات دشوار]])</f>
        <v>3</v>
      </c>
      <c r="H15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I15" s="9">
        <f>ROUND((H3*Table145[[#This Row],[مدت آموزش تئوری به ساعت]])/Table145[[#Totals],[مدت آموزش تئوری به ساعت]],0)</f>
        <v>1</v>
      </c>
      <c r="J15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5" s="9">
        <f>Table145[[#This Row],[تعداد سؤالات یک برگه]]-(Table145[[#This Row],[تعداد سوالات آسان یک برگه]]+Table145[[#This Row],[تعداد سوالات دشوار یک برگه]])</f>
        <v>1</v>
      </c>
      <c r="L15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5" s="5"/>
    </row>
    <row r="16" spans="1:13" ht="14.25" customHeight="1">
      <c r="A16" s="19">
        <v>11</v>
      </c>
      <c r="B16" s="21">
        <v>3</v>
      </c>
      <c r="C16" s="23">
        <f>ROUND((F3*Table145[[#This Row],[مدت آموزش تئوری به ساعت]])/Table145[[#Totals],[مدت آموزش تئوری به ساعت]],0)</f>
        <v>10</v>
      </c>
      <c r="D16" s="9"/>
      <c r="E16" s="45">
        <f>Table145[[#This Row],[تعداد سوالات توانائی]]-Table145[[#This Row],[سوالات موجود]]</f>
        <v>10</v>
      </c>
      <c r="F16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G16" s="9">
        <f>Table145[[#This Row],[تعداد سوالات توانائی]]-(Table145[[#This Row],[تعداد سوالات آسان]]+Table145[[#This Row],[تعداد سوالات دشوار]])</f>
        <v>4</v>
      </c>
      <c r="H16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I16" s="9">
        <f>ROUND((H3*Table145[[#This Row],[مدت آموزش تئوری به ساعت]])/Table145[[#Totals],[مدت آموزش تئوری به ساعت]],0)</f>
        <v>2</v>
      </c>
      <c r="J16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6" s="9">
        <f>Table145[[#This Row],[تعداد سؤالات یک برگه]]-(Table145[[#This Row],[تعداد سوالات آسان یک برگه]]+Table145[[#This Row],[تعداد سوالات دشوار یک برگه]])</f>
        <v>2</v>
      </c>
      <c r="L16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6" s="5"/>
    </row>
    <row r="17" spans="1:13" ht="14.25" customHeight="1">
      <c r="A17" s="19">
        <v>12</v>
      </c>
      <c r="B17" s="21">
        <v>2</v>
      </c>
      <c r="C17" s="23">
        <f>ROUND((F3*Table145[[#This Row],[مدت آموزش تئوری به ساعت]])/Table145[[#Totals],[مدت آموزش تئوری به ساعت]],0)</f>
        <v>7</v>
      </c>
      <c r="D17" s="9"/>
      <c r="E17" s="45">
        <f>Table145[[#This Row],[تعداد سوالات توانائی]]-Table145[[#This Row],[سوالات موجود]]</f>
        <v>7</v>
      </c>
      <c r="F17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G17" s="9">
        <f>Table145[[#This Row],[تعداد سوالات توانائی]]-(Table145[[#This Row],[تعداد سوالات آسان]]+Table145[[#This Row],[تعداد سوالات دشوار]])</f>
        <v>3</v>
      </c>
      <c r="H17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I17" s="9">
        <f>ROUND((H3*Table145[[#This Row],[مدت آموزش تئوری به ساعت]])/Table145[[#Totals],[مدت آموزش تئوری به ساعت]],0)</f>
        <v>1</v>
      </c>
      <c r="J17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7" s="9">
        <f>Table145[[#This Row],[تعداد سؤالات یک برگه]]-(Table145[[#This Row],[تعداد سوالات آسان یک برگه]]+Table145[[#This Row],[تعداد سوالات دشوار یک برگه]])</f>
        <v>1</v>
      </c>
      <c r="L17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7" s="5"/>
    </row>
    <row r="18" spans="1:13" ht="14.25" customHeight="1">
      <c r="A18" s="19">
        <v>13</v>
      </c>
      <c r="B18" s="21">
        <v>2</v>
      </c>
      <c r="C18" s="23">
        <f>ROUND((F3*Table145[[#This Row],[مدت آموزش تئوری به ساعت]])/Table145[[#Totals],[مدت آموزش تئوری به ساعت]],0)</f>
        <v>7</v>
      </c>
      <c r="D18" s="9"/>
      <c r="E18" s="45">
        <f>Table145[[#This Row],[تعداد سوالات توانائی]]-Table145[[#This Row],[سوالات موجود]]</f>
        <v>7</v>
      </c>
      <c r="F18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G18" s="9">
        <f>Table145[[#This Row],[تعداد سوالات توانائی]]-(Table145[[#This Row],[تعداد سوالات آسان]]+Table145[[#This Row],[تعداد سوالات دشوار]])</f>
        <v>3</v>
      </c>
      <c r="H18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2</v>
      </c>
      <c r="I18" s="9">
        <f>ROUND((H3*Table145[[#This Row],[مدت آموزش تئوری به ساعت]])/Table145[[#Totals],[مدت آموزش تئوری به ساعت]],0)</f>
        <v>1</v>
      </c>
      <c r="J18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8" s="9">
        <f>Table145[[#This Row],[تعداد سؤالات یک برگه]]-(Table145[[#This Row],[تعداد سوالات آسان یک برگه]]+Table145[[#This Row],[تعداد سوالات دشوار یک برگه]])</f>
        <v>1</v>
      </c>
      <c r="L18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8" s="5"/>
    </row>
    <row r="19" spans="1:13" ht="14.25" customHeight="1">
      <c r="A19" s="19">
        <v>14</v>
      </c>
      <c r="B19" s="21">
        <v>3</v>
      </c>
      <c r="C19" s="23">
        <f>ROUND((F3*Table145[[#This Row],[مدت آموزش تئوری به ساعت]])/Table145[[#Totals],[مدت آموزش تئوری به ساعت]],0)</f>
        <v>10</v>
      </c>
      <c r="D19" s="9"/>
      <c r="E19" s="45">
        <f>Table145[[#This Row],[تعداد سوالات توانائی]]-Table145[[#This Row],[سوالات موجود]]</f>
        <v>10</v>
      </c>
      <c r="F19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G19" s="9">
        <f>Table145[[#This Row],[تعداد سوالات توانائی]]-(Table145[[#This Row],[تعداد سوالات آسان]]+Table145[[#This Row],[تعداد سوالات دشوار]])</f>
        <v>4</v>
      </c>
      <c r="H19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I19" s="9">
        <f>ROUND((H3*Table145[[#This Row],[مدت آموزش تئوری به ساعت]])/Table145[[#Totals],[مدت آموزش تئوری به ساعت]],0)</f>
        <v>2</v>
      </c>
      <c r="J19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19" s="9">
        <f>Table145[[#This Row],[تعداد سؤالات یک برگه]]-(Table145[[#This Row],[تعداد سوالات آسان یک برگه]]+Table145[[#This Row],[تعداد سوالات دشوار یک برگه]])</f>
        <v>2</v>
      </c>
      <c r="L19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19" s="5"/>
    </row>
    <row r="20" spans="1:13" ht="14.25" customHeight="1">
      <c r="A20" s="19">
        <v>15</v>
      </c>
      <c r="B20" s="21">
        <v>3</v>
      </c>
      <c r="C20" s="23">
        <f>ROUND((F3*Table145[[#This Row],[مدت آموزش تئوری به ساعت]])/Table145[[#Totals],[مدت آموزش تئوری به ساعت]],0)</f>
        <v>10</v>
      </c>
      <c r="D20" s="9"/>
      <c r="E20" s="45">
        <f>Table145[[#This Row],[تعداد سوالات توانائی]]-Table145[[#This Row],[سوالات موجود]]</f>
        <v>10</v>
      </c>
      <c r="F20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G20" s="9">
        <f>Table145[[#This Row],[تعداد سوالات توانائی]]-(Table145[[#This Row],[تعداد سوالات آسان]]+Table145[[#This Row],[تعداد سوالات دشوار]])</f>
        <v>4</v>
      </c>
      <c r="H20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I20" s="9">
        <f>ROUND((H3*Table145[[#This Row],[مدت آموزش تئوری به ساعت]])/Table145[[#Totals],[مدت آموزش تئوری به ساعت]],0)</f>
        <v>2</v>
      </c>
      <c r="J20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20" s="9">
        <f>Table145[[#This Row],[تعداد سؤالات یک برگه]]-(Table145[[#This Row],[تعداد سوالات آسان یک برگه]]+Table145[[#This Row],[تعداد سوالات دشوار یک برگه]])</f>
        <v>2</v>
      </c>
      <c r="L20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20" s="5"/>
    </row>
    <row r="21" spans="1:13" ht="14.25" customHeight="1">
      <c r="A21" s="19">
        <v>16</v>
      </c>
      <c r="B21" s="21">
        <v>3</v>
      </c>
      <c r="C21" s="23">
        <f>ROUND((F3*Table145[[#This Row],[مدت آموزش تئوری به ساعت]])/Table145[[#Totals],[مدت آموزش تئوری به ساعت]],0)</f>
        <v>10</v>
      </c>
      <c r="D21" s="9"/>
      <c r="E21" s="45">
        <f>Table145[[#This Row],[تعداد سوالات توانائی]]-Table145[[#This Row],[سوالات موجود]]</f>
        <v>10</v>
      </c>
      <c r="F21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G21" s="9">
        <f>Table145[[#This Row],[تعداد سوالات توانائی]]-(Table145[[#This Row],[تعداد سوالات آسان]]+Table145[[#This Row],[تعداد سوالات دشوار]])</f>
        <v>4</v>
      </c>
      <c r="H21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3</v>
      </c>
      <c r="I21" s="9">
        <f>ROUND((H3*Table145[[#This Row],[مدت آموزش تئوری به ساعت]])/Table145[[#Totals],[مدت آموزش تئوری به ساعت]],0)</f>
        <v>2</v>
      </c>
      <c r="J21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21" s="9">
        <f>Table145[[#This Row],[تعداد سؤالات یک برگه]]-(Table145[[#This Row],[تعداد سوالات آسان یک برگه]]+Table145[[#This Row],[تعداد سوالات دشوار یک برگه]])</f>
        <v>2</v>
      </c>
      <c r="L21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21" s="5"/>
    </row>
    <row r="22" spans="1:13" ht="14.25" customHeight="1">
      <c r="A22" s="19">
        <v>17</v>
      </c>
      <c r="B22" s="21">
        <v>9</v>
      </c>
      <c r="C22" s="23">
        <f>ROUND((F3*Table145[[#This Row],[مدت آموزش تئوری به ساعت]])/Table145[[#Totals],[مدت آموزش تئوری به ساعت]],0)</f>
        <v>30</v>
      </c>
      <c r="D22" s="9"/>
      <c r="E22" s="45">
        <f>Table145[[#This Row],[تعداد سوالات توانائی]]-Table145[[#This Row],[سوالات موجود]]</f>
        <v>30</v>
      </c>
      <c r="F22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10</v>
      </c>
      <c r="G22" s="9">
        <f>Table145[[#This Row],[تعداد سوالات توانائی]]-(Table145[[#This Row],[تعداد سوالات آسان]]+Table145[[#This Row],[تعداد سوالات دشوار]])</f>
        <v>10</v>
      </c>
      <c r="H22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10</v>
      </c>
      <c r="I22" s="9">
        <f>ROUND((H3*Table145[[#This Row],[مدت آموزش تئوری به ساعت]])/Table145[[#Totals],[مدت آموزش تئوری به ساعت]],0)</f>
        <v>6</v>
      </c>
      <c r="J22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2</v>
      </c>
      <c r="K22" s="9">
        <f>Table145[[#This Row],[تعداد سؤالات یک برگه]]-(Table145[[#This Row],[تعداد سوالات آسان یک برگه]]+Table145[[#This Row],[تعداد سوالات دشوار یک برگه]])</f>
        <v>2</v>
      </c>
      <c r="L22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2</v>
      </c>
      <c r="M22" s="5"/>
    </row>
    <row r="23" spans="1:13" ht="14.25" customHeight="1">
      <c r="A23" s="19">
        <v>18</v>
      </c>
      <c r="B23" s="21">
        <v>4</v>
      </c>
      <c r="C23" s="23">
        <f>ROUND((F3*Table145[[#This Row],[مدت آموزش تئوری به ساعت]])/Table145[[#Totals],[مدت آموزش تئوری به ساعت]],0)</f>
        <v>13</v>
      </c>
      <c r="D23" s="9"/>
      <c r="E23" s="45">
        <f>Table145[[#This Row],[تعداد سوالات توانائی]]-Table145[[#This Row],[سوالات موجود]]</f>
        <v>13</v>
      </c>
      <c r="F23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4</v>
      </c>
      <c r="G23" s="9">
        <f>Table145[[#This Row],[تعداد سوالات توانائی]]-(Table145[[#This Row],[تعداد سوالات آسان]]+Table145[[#This Row],[تعداد سوالات دشوار]])</f>
        <v>5</v>
      </c>
      <c r="H23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4</v>
      </c>
      <c r="I23" s="9">
        <f>ROUND((H3*Table145[[#This Row],[مدت آموزش تئوری به ساعت]])/Table145[[#Totals],[مدت آموزش تئوری به ساعت]],0)</f>
        <v>3</v>
      </c>
      <c r="J23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1</v>
      </c>
      <c r="K23" s="9">
        <f>Table145[[#This Row],[تعداد سؤالات یک برگه]]-(Table145[[#This Row],[تعداد سوالات آسان یک برگه]]+Table145[[#This Row],[تعداد سوالات دشوار یک برگه]])</f>
        <v>1</v>
      </c>
      <c r="L23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1</v>
      </c>
      <c r="M23" s="5"/>
    </row>
    <row r="24" spans="1:13" ht="14.25" customHeight="1">
      <c r="A24" s="19">
        <v>19</v>
      </c>
      <c r="B24" s="22">
        <v>5</v>
      </c>
      <c r="C24" s="23">
        <f>ROUND((F3*Table145[[#This Row],[مدت آموزش تئوری به ساعت]])/Table145[[#Totals],[مدت آموزش تئوری به ساعت]],0)</f>
        <v>17</v>
      </c>
      <c r="D24" s="9"/>
      <c r="E24" s="45">
        <f>Table145[[#This Row],[تعداد سوالات توانائی]]-Table145[[#This Row],[سوالات موجود]]</f>
        <v>17</v>
      </c>
      <c r="F24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5</v>
      </c>
      <c r="G24" s="9">
        <f>Table145[[#This Row],[تعداد سوالات توانائی]]-(Table145[[#This Row],[تعداد سوالات آسان]]+Table145[[#This Row],[تعداد سوالات دشوار]])</f>
        <v>7</v>
      </c>
      <c r="H24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5</v>
      </c>
      <c r="I24" s="9">
        <f>ROUND((H3*Table145[[#This Row],[مدت آموزش تئوری به ساعت]])/Table145[[#Totals],[مدت آموزش تئوری به ساعت]],0)</f>
        <v>3</v>
      </c>
      <c r="J24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1</v>
      </c>
      <c r="K24" s="9">
        <f>Table145[[#This Row],[تعداد سؤالات یک برگه]]-(Table145[[#This Row],[تعداد سوالات آسان یک برگه]]+Table145[[#This Row],[تعداد سوالات دشوار یک برگه]])</f>
        <v>1</v>
      </c>
      <c r="L24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1</v>
      </c>
      <c r="M24" s="5"/>
    </row>
    <row r="25" spans="1:13" ht="14.25" hidden="1" customHeight="1">
      <c r="A25" s="19">
        <v>20</v>
      </c>
      <c r="B25" s="21">
        <v>0</v>
      </c>
      <c r="C25" s="23">
        <f>ROUND((F3*Table145[[#This Row],[مدت آموزش تئوری به ساعت]])/Table145[[#Totals],[مدت آموزش تئوری به ساعت]],0)</f>
        <v>0</v>
      </c>
      <c r="D25" s="9"/>
      <c r="E25" s="45">
        <f>Table145[[#This Row],[تعداد سوالات توانائی]]-Table145[[#This Row],[سوالات موجود]]</f>
        <v>0</v>
      </c>
      <c r="F25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25" s="9">
        <f>Table145[[#This Row],[تعداد سوالات توانائی]]-(Table145[[#This Row],[تعداد سوالات آسان]]+Table145[[#This Row],[تعداد سوالات دشوار]])</f>
        <v>0</v>
      </c>
      <c r="H25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25" s="9">
        <f>ROUND((H3*Table145[[#This Row],[مدت آموزش تئوری به ساعت]])/Table145[[#Totals],[مدت آموزش تئوری به ساعت]],0)</f>
        <v>0</v>
      </c>
      <c r="J25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25" s="9">
        <f>Table145[[#This Row],[تعداد سؤالات یک برگه]]-(Table145[[#This Row],[تعداد سوالات آسان یک برگه]]+Table145[[#This Row],[تعداد سوالات دشوار یک برگه]])</f>
        <v>0</v>
      </c>
      <c r="L25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25" s="5"/>
    </row>
    <row r="26" spans="1:13" ht="14.25" hidden="1" customHeight="1">
      <c r="A26" s="19">
        <v>21</v>
      </c>
      <c r="B26" s="21">
        <v>0</v>
      </c>
      <c r="C26" s="23">
        <f>ROUND((F3*Table145[[#This Row],[مدت آموزش تئوری به ساعت]])/Table145[[#Totals],[مدت آموزش تئوری به ساعت]],0)</f>
        <v>0</v>
      </c>
      <c r="D26" s="9"/>
      <c r="E26" s="45">
        <f>Table145[[#This Row],[تعداد سوالات توانائی]]-Table145[[#This Row],[سوالات موجود]]</f>
        <v>0</v>
      </c>
      <c r="F26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26" s="9">
        <f>Table145[[#This Row],[تعداد سوالات توانائی]]-(Table145[[#This Row],[تعداد سوالات آسان]]+Table145[[#This Row],[تعداد سوالات دشوار]])</f>
        <v>0</v>
      </c>
      <c r="H26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26" s="9">
        <f>ROUND((H3*Table145[[#This Row],[مدت آموزش تئوری به ساعت]])/Table145[[#Totals],[مدت آموزش تئوری به ساعت]],0)</f>
        <v>0</v>
      </c>
      <c r="J26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26" s="9">
        <f>Table145[[#This Row],[تعداد سؤالات یک برگه]]-(Table145[[#This Row],[تعداد سوالات آسان یک برگه]]+Table145[[#This Row],[تعداد سوالات دشوار یک برگه]])</f>
        <v>0</v>
      </c>
      <c r="L26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26" s="5"/>
    </row>
    <row r="27" spans="1:13" ht="14.25" hidden="1" customHeight="1">
      <c r="A27" s="19">
        <v>22</v>
      </c>
      <c r="B27" s="21">
        <v>0</v>
      </c>
      <c r="C27" s="23">
        <f>ROUND((F3*Table145[[#This Row],[مدت آموزش تئوری به ساعت]])/Table145[[#Totals],[مدت آموزش تئوری به ساعت]],0)</f>
        <v>0</v>
      </c>
      <c r="D27" s="9"/>
      <c r="E27" s="45">
        <f>Table145[[#This Row],[تعداد سوالات توانائی]]-Table145[[#This Row],[سوالات موجود]]</f>
        <v>0</v>
      </c>
      <c r="F27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27" s="9">
        <f>Table145[[#This Row],[تعداد سوالات توانائی]]-(Table145[[#This Row],[تعداد سوالات آسان]]+Table145[[#This Row],[تعداد سوالات دشوار]])</f>
        <v>0</v>
      </c>
      <c r="H27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27" s="9">
        <f>ROUND((H3*Table145[[#This Row],[مدت آموزش تئوری به ساعت]])/Table145[[#Totals],[مدت آموزش تئوری به ساعت]],0)</f>
        <v>0</v>
      </c>
      <c r="J27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27" s="9">
        <f>Table145[[#This Row],[تعداد سؤالات یک برگه]]-(Table145[[#This Row],[تعداد سوالات آسان یک برگه]]+Table145[[#This Row],[تعداد سوالات دشوار یک برگه]])</f>
        <v>0</v>
      </c>
      <c r="L27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27" s="5"/>
    </row>
    <row r="28" spans="1:13" ht="14.25" hidden="1" customHeight="1">
      <c r="A28" s="19">
        <v>23</v>
      </c>
      <c r="B28" s="21">
        <v>0</v>
      </c>
      <c r="C28" s="23">
        <f>ROUND((F3*Table145[[#This Row],[مدت آموزش تئوری به ساعت]])/Table145[[#Totals],[مدت آموزش تئوری به ساعت]],0)</f>
        <v>0</v>
      </c>
      <c r="D28" s="9"/>
      <c r="E28" s="45">
        <f>Table145[[#This Row],[تعداد سوالات توانائی]]-Table145[[#This Row],[سوالات موجود]]</f>
        <v>0</v>
      </c>
      <c r="F28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28" s="9">
        <f>Table145[[#This Row],[تعداد سوالات توانائی]]-(Table145[[#This Row],[تعداد سوالات آسان]]+Table145[[#This Row],[تعداد سوالات دشوار]])</f>
        <v>0</v>
      </c>
      <c r="H28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28" s="9">
        <f>ROUND((H3*Table145[[#This Row],[مدت آموزش تئوری به ساعت]])/Table145[[#Totals],[مدت آموزش تئوری به ساعت]],0)</f>
        <v>0</v>
      </c>
      <c r="J28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28" s="9">
        <f>Table145[[#This Row],[تعداد سؤالات یک برگه]]-(Table145[[#This Row],[تعداد سوالات آسان یک برگه]]+Table145[[#This Row],[تعداد سوالات دشوار یک برگه]])</f>
        <v>0</v>
      </c>
      <c r="L28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28" s="5"/>
    </row>
    <row r="29" spans="1:13" ht="14.25" hidden="1" customHeight="1">
      <c r="A29" s="19">
        <v>24</v>
      </c>
      <c r="B29" s="21">
        <v>0</v>
      </c>
      <c r="C29" s="23">
        <f>ROUND((F3*Table145[[#This Row],[مدت آموزش تئوری به ساعت]])/Table145[[#Totals],[مدت آموزش تئوری به ساعت]],0)</f>
        <v>0</v>
      </c>
      <c r="D29" s="9"/>
      <c r="E29" s="45">
        <f>Table145[[#This Row],[تعداد سوالات توانائی]]-Table145[[#This Row],[سوالات موجود]]</f>
        <v>0</v>
      </c>
      <c r="F29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29" s="9">
        <f>Table145[[#This Row],[تعداد سوالات توانائی]]-(Table145[[#This Row],[تعداد سوالات آسان]]+Table145[[#This Row],[تعداد سوالات دشوار]])</f>
        <v>0</v>
      </c>
      <c r="H29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29" s="9">
        <f>ROUND((H3*Table145[[#This Row],[مدت آموزش تئوری به ساعت]])/Table145[[#Totals],[مدت آموزش تئوری به ساعت]],0)</f>
        <v>0</v>
      </c>
      <c r="J29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29" s="9">
        <f>Table145[[#This Row],[تعداد سؤالات یک برگه]]-(Table145[[#This Row],[تعداد سوالات آسان یک برگه]]+Table145[[#This Row],[تعداد سوالات دشوار یک برگه]])</f>
        <v>0</v>
      </c>
      <c r="L29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29" s="5"/>
    </row>
    <row r="30" spans="1:13" ht="14.25" hidden="1" customHeight="1">
      <c r="A30" s="19">
        <v>25</v>
      </c>
      <c r="B30" s="21">
        <v>0</v>
      </c>
      <c r="C30" s="23">
        <f>ROUND((F3*Table145[[#This Row],[مدت آموزش تئوری به ساعت]])/Table145[[#Totals],[مدت آموزش تئوری به ساعت]],0)</f>
        <v>0</v>
      </c>
      <c r="D30" s="9"/>
      <c r="E30" s="45">
        <f>Table145[[#This Row],[تعداد سوالات توانائی]]-Table145[[#This Row],[سوالات موجود]]</f>
        <v>0</v>
      </c>
      <c r="F30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0" s="9">
        <f>Table145[[#This Row],[تعداد سوالات توانائی]]-(Table145[[#This Row],[تعداد سوالات آسان]]+Table145[[#This Row],[تعداد سوالات دشوار]])</f>
        <v>0</v>
      </c>
      <c r="H30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0" s="9">
        <f>ROUND((H3*Table145[[#This Row],[مدت آموزش تئوری به ساعت]])/Table145[[#Totals],[مدت آموزش تئوری به ساعت]],0)</f>
        <v>0</v>
      </c>
      <c r="J30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0" s="9">
        <f>Table145[[#This Row],[تعداد سؤالات یک برگه]]-(Table145[[#This Row],[تعداد سوالات آسان یک برگه]]+Table145[[#This Row],[تعداد سوالات دشوار یک برگه]])</f>
        <v>0</v>
      </c>
      <c r="L30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0" s="5"/>
    </row>
    <row r="31" spans="1:13" ht="14.25" hidden="1" customHeight="1">
      <c r="A31" s="19">
        <v>26</v>
      </c>
      <c r="B31" s="21">
        <v>0</v>
      </c>
      <c r="C31" s="23">
        <f>ROUND((F3*Table145[[#This Row],[مدت آموزش تئوری به ساعت]])/Table145[[#Totals],[مدت آموزش تئوری به ساعت]],0)</f>
        <v>0</v>
      </c>
      <c r="D31" s="9"/>
      <c r="E31" s="45">
        <f>Table145[[#This Row],[تعداد سوالات توانائی]]-Table145[[#This Row],[سوالات موجود]]</f>
        <v>0</v>
      </c>
      <c r="F31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1" s="9">
        <f>Table145[[#This Row],[تعداد سوالات توانائی]]-(Table145[[#This Row],[تعداد سوالات آسان]]+Table145[[#This Row],[تعداد سوالات دشوار]])</f>
        <v>0</v>
      </c>
      <c r="H31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1" s="9">
        <f>ROUND((H3*Table145[[#This Row],[مدت آموزش تئوری به ساعت]])/Table145[[#Totals],[مدت آموزش تئوری به ساعت]],0)</f>
        <v>0</v>
      </c>
      <c r="J31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1" s="9">
        <f>Table145[[#This Row],[تعداد سؤالات یک برگه]]-(Table145[[#This Row],[تعداد سوالات آسان یک برگه]]+Table145[[#This Row],[تعداد سوالات دشوار یک برگه]])</f>
        <v>0</v>
      </c>
      <c r="L31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1" s="5"/>
    </row>
    <row r="32" spans="1:13" ht="14.25" hidden="1" customHeight="1">
      <c r="A32" s="19">
        <v>27</v>
      </c>
      <c r="B32" s="21">
        <v>0</v>
      </c>
      <c r="C32" s="23">
        <f>ROUND((F3*Table145[[#This Row],[مدت آموزش تئوری به ساعت]])/Table145[[#Totals],[مدت آموزش تئوری به ساعت]],0)</f>
        <v>0</v>
      </c>
      <c r="D32" s="9"/>
      <c r="E32" s="45">
        <f>Table145[[#This Row],[تعداد سوالات توانائی]]-Table145[[#This Row],[سوالات موجود]]</f>
        <v>0</v>
      </c>
      <c r="F32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2" s="9">
        <f>Table145[[#This Row],[تعداد سوالات توانائی]]-(Table145[[#This Row],[تعداد سوالات آسان]]+Table145[[#This Row],[تعداد سوالات دشوار]])</f>
        <v>0</v>
      </c>
      <c r="H32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2" s="9">
        <f>ROUND((H3*Table145[[#This Row],[مدت آموزش تئوری به ساعت]])/Table145[[#Totals],[مدت آموزش تئوری به ساعت]],0)</f>
        <v>0</v>
      </c>
      <c r="J32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2" s="9">
        <f>Table145[[#This Row],[تعداد سؤالات یک برگه]]-(Table145[[#This Row],[تعداد سوالات آسان یک برگه]]+Table145[[#This Row],[تعداد سوالات دشوار یک برگه]])</f>
        <v>0</v>
      </c>
      <c r="L32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2" s="5"/>
    </row>
    <row r="33" spans="1:13" ht="14.25" hidden="1" customHeight="1">
      <c r="A33" s="19">
        <v>28</v>
      </c>
      <c r="B33" s="21">
        <v>0</v>
      </c>
      <c r="C33" s="23">
        <f>ROUND((F3*Table145[[#This Row],[مدت آموزش تئوری به ساعت]])/Table145[[#Totals],[مدت آموزش تئوری به ساعت]],0)</f>
        <v>0</v>
      </c>
      <c r="D33" s="9"/>
      <c r="E33" s="45">
        <f>Table145[[#This Row],[تعداد سوالات توانائی]]-Table145[[#This Row],[سوالات موجود]]</f>
        <v>0</v>
      </c>
      <c r="F33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3" s="9">
        <f>Table145[[#This Row],[تعداد سوالات توانائی]]-(Table145[[#This Row],[تعداد سوالات آسان]]+Table145[[#This Row],[تعداد سوالات دشوار]])</f>
        <v>0</v>
      </c>
      <c r="H33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3" s="9">
        <f>ROUND((H3*Table145[[#This Row],[مدت آموزش تئوری به ساعت]])/Table145[[#Totals],[مدت آموزش تئوری به ساعت]],0)</f>
        <v>0</v>
      </c>
      <c r="J33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3" s="9">
        <f>Table145[[#This Row],[تعداد سؤالات یک برگه]]-(Table145[[#This Row],[تعداد سوالات آسان یک برگه]]+Table145[[#This Row],[تعداد سوالات دشوار یک برگه]])</f>
        <v>0</v>
      </c>
      <c r="L33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3" s="5"/>
    </row>
    <row r="34" spans="1:13" ht="14.25" hidden="1" customHeight="1">
      <c r="A34" s="19">
        <v>29</v>
      </c>
      <c r="B34" s="21">
        <v>0</v>
      </c>
      <c r="C34" s="23">
        <f>ROUND((F3*Table145[[#This Row],[مدت آموزش تئوری به ساعت]])/Table145[[#Totals],[مدت آموزش تئوری به ساعت]],0)</f>
        <v>0</v>
      </c>
      <c r="D34" s="9"/>
      <c r="E34" s="45">
        <f>Table145[[#This Row],[تعداد سوالات توانائی]]-Table145[[#This Row],[سوالات موجود]]</f>
        <v>0</v>
      </c>
      <c r="F34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4" s="9">
        <f>Table145[[#This Row],[تعداد سوالات توانائی]]-(Table145[[#This Row],[تعداد سوالات آسان]]+Table145[[#This Row],[تعداد سوالات دشوار]])</f>
        <v>0</v>
      </c>
      <c r="H34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4" s="9">
        <f>ROUND((H3*Table145[[#This Row],[مدت آموزش تئوری به ساعت]])/Table145[[#Totals],[مدت آموزش تئوری به ساعت]],0)</f>
        <v>0</v>
      </c>
      <c r="J34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4" s="9">
        <f>Table145[[#This Row],[تعداد سؤالات یک برگه]]-(Table145[[#This Row],[تعداد سوالات آسان یک برگه]]+Table145[[#This Row],[تعداد سوالات دشوار یک برگه]])</f>
        <v>0</v>
      </c>
      <c r="L34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4" s="5"/>
    </row>
    <row r="35" spans="1:13" ht="14.25" hidden="1" customHeight="1">
      <c r="A35" s="19">
        <v>30</v>
      </c>
      <c r="B35" s="21">
        <v>0</v>
      </c>
      <c r="C35" s="23">
        <f>ROUND((F3*Table145[[#This Row],[مدت آموزش تئوری به ساعت]])/Table145[[#Totals],[مدت آموزش تئوری به ساعت]],0)</f>
        <v>0</v>
      </c>
      <c r="D35" s="9"/>
      <c r="E35" s="45">
        <f>Table145[[#This Row],[تعداد سوالات توانائی]]-Table145[[#This Row],[سوالات موجود]]</f>
        <v>0</v>
      </c>
      <c r="F35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5" s="9">
        <f>Table145[[#This Row],[تعداد سوالات توانائی]]-(Table145[[#This Row],[تعداد سوالات آسان]]+Table145[[#This Row],[تعداد سوالات دشوار]])</f>
        <v>0</v>
      </c>
      <c r="H35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5" s="9">
        <f>ROUND((H3*Table145[[#This Row],[مدت آموزش تئوری به ساعت]])/Table145[[#Totals],[مدت آموزش تئوری به ساعت]],0)</f>
        <v>0</v>
      </c>
      <c r="J35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5" s="9">
        <f>Table145[[#This Row],[تعداد سؤالات یک برگه]]-(Table145[[#This Row],[تعداد سوالات آسان یک برگه]]+Table145[[#This Row],[تعداد سوالات دشوار یک برگه]])</f>
        <v>0</v>
      </c>
      <c r="L35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5" s="5"/>
    </row>
    <row r="36" spans="1:13" ht="14.25" hidden="1" customHeight="1">
      <c r="A36" s="19">
        <v>31</v>
      </c>
      <c r="B36" s="21">
        <v>0</v>
      </c>
      <c r="C36" s="23">
        <f>ROUND((F3*Table145[[#This Row],[مدت آموزش تئوری به ساعت]])/Table145[[#Totals],[مدت آموزش تئوری به ساعت]],0)</f>
        <v>0</v>
      </c>
      <c r="D36" s="9"/>
      <c r="E36" s="45">
        <f>Table145[[#This Row],[تعداد سوالات توانائی]]-Table145[[#This Row],[سوالات موجود]]</f>
        <v>0</v>
      </c>
      <c r="F36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6" s="9">
        <f>Table145[[#This Row],[تعداد سوالات توانائی]]-(Table145[[#This Row],[تعداد سوالات آسان]]+Table145[[#This Row],[تعداد سوالات دشوار]])</f>
        <v>0</v>
      </c>
      <c r="H36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6" s="9">
        <f>ROUND((H3*Table145[[#This Row],[مدت آموزش تئوری به ساعت]])/Table145[[#Totals],[مدت آموزش تئوری به ساعت]],0)</f>
        <v>0</v>
      </c>
      <c r="J36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6" s="9">
        <f>Table145[[#This Row],[تعداد سؤالات یک برگه]]-(Table145[[#This Row],[تعداد سوالات آسان یک برگه]]+Table145[[#This Row],[تعداد سوالات دشوار یک برگه]])</f>
        <v>0</v>
      </c>
      <c r="L36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6" s="5"/>
    </row>
    <row r="37" spans="1:13" ht="14.25" hidden="1" customHeight="1">
      <c r="A37" s="19">
        <v>32</v>
      </c>
      <c r="B37" s="21">
        <v>0</v>
      </c>
      <c r="C37" s="23">
        <f>ROUND((F3*Table145[[#This Row],[مدت آموزش تئوری به ساعت]])/Table145[[#Totals],[مدت آموزش تئوری به ساعت]],0)</f>
        <v>0</v>
      </c>
      <c r="D37" s="9"/>
      <c r="E37" s="45">
        <f>Table145[[#This Row],[تعداد سوالات توانائی]]-Table145[[#This Row],[سوالات موجود]]</f>
        <v>0</v>
      </c>
      <c r="F37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7" s="9">
        <f>Table145[[#This Row],[تعداد سوالات توانائی]]-(Table145[[#This Row],[تعداد سوالات آسان]]+Table145[[#This Row],[تعداد سوالات دشوار]])</f>
        <v>0</v>
      </c>
      <c r="H37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7" s="9">
        <f>ROUND((H3*Table145[[#This Row],[مدت آموزش تئوری به ساعت]])/Table145[[#Totals],[مدت آموزش تئوری به ساعت]],0)</f>
        <v>0</v>
      </c>
      <c r="J37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7" s="9">
        <f>Table145[[#This Row],[تعداد سؤالات یک برگه]]-(Table145[[#This Row],[تعداد سوالات آسان یک برگه]]+Table145[[#This Row],[تعداد سوالات دشوار یک برگه]])</f>
        <v>0</v>
      </c>
      <c r="L37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7" s="5"/>
    </row>
    <row r="38" spans="1:13" ht="14.25" hidden="1" customHeight="1">
      <c r="A38" s="19">
        <v>33</v>
      </c>
      <c r="B38" s="21">
        <v>0</v>
      </c>
      <c r="C38" s="23">
        <f>ROUND((F3*Table145[[#This Row],[مدت آموزش تئوری به ساعت]])/Table145[[#Totals],[مدت آموزش تئوری به ساعت]],0)</f>
        <v>0</v>
      </c>
      <c r="D38" s="9"/>
      <c r="E38" s="45">
        <f>Table145[[#This Row],[تعداد سوالات توانائی]]-Table145[[#This Row],[سوالات موجود]]</f>
        <v>0</v>
      </c>
      <c r="F38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8" s="9">
        <f>Table145[[#This Row],[تعداد سوالات توانائی]]-(Table145[[#This Row],[تعداد سوالات آسان]]+Table145[[#This Row],[تعداد سوالات دشوار]])</f>
        <v>0</v>
      </c>
      <c r="H38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8" s="9">
        <f>ROUND((H3*Table145[[#This Row],[مدت آموزش تئوری به ساعت]])/Table145[[#Totals],[مدت آموزش تئوری به ساعت]],0)</f>
        <v>0</v>
      </c>
      <c r="J38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8" s="9">
        <f>Table145[[#This Row],[تعداد سؤالات یک برگه]]-(Table145[[#This Row],[تعداد سوالات آسان یک برگه]]+Table145[[#This Row],[تعداد سوالات دشوار یک برگه]])</f>
        <v>0</v>
      </c>
      <c r="L38" s="9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8" s="5"/>
    </row>
    <row r="39" spans="1:13" ht="14.25" hidden="1" customHeight="1">
      <c r="A39" s="19">
        <v>34</v>
      </c>
      <c r="B39" s="21">
        <v>0</v>
      </c>
      <c r="C39" s="23">
        <f>ROUND((F3*Table145[[#This Row],[مدت آموزش تئوری به ساعت]])/Table145[[#Totals],[مدت آموزش تئوری به ساعت]],0)</f>
        <v>0</v>
      </c>
      <c r="D39" s="9"/>
      <c r="E39" s="45">
        <f>Table145[[#This Row],[تعداد سوالات توانائی]]-Table145[[#This Row],[سوالات موجود]]</f>
        <v>0</v>
      </c>
      <c r="F39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39" s="9">
        <f>Table145[[#This Row],[تعداد سوالات توانائی]]-(Table145[[#This Row],[تعداد سوالات آسان]]+Table145[[#This Row],[تعداد سوالات دشوار]])</f>
        <v>0</v>
      </c>
      <c r="H39" s="9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39" s="12">
        <f>ROUND((H3*Table145[[#This Row],[مدت آموزش تئوری به ساعت]])/Table145[[#Totals],[مدت آموزش تئوری به ساعت]],0)</f>
        <v>0</v>
      </c>
      <c r="J39" s="12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39" s="12">
        <f>Table145[[#This Row],[تعداد سؤالات یک برگه]]-(Table145[[#This Row],[تعداد سوالات آسان یک برگه]]+Table145[[#This Row],[تعداد سوالات دشوار یک برگه]])</f>
        <v>0</v>
      </c>
      <c r="L39" s="12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39" s="5"/>
    </row>
    <row r="40" spans="1:13" ht="14.25" hidden="1" customHeight="1">
      <c r="A40" s="40">
        <v>35</v>
      </c>
      <c r="B40" s="41">
        <v>0</v>
      </c>
      <c r="C40" s="47">
        <f>ROUND((F3*Table145[[#This Row],[مدت آموزش تئوری به ساعت]])/Table145[[#Totals],[مدت آموزش تئوری به ساعت]],0)</f>
        <v>0</v>
      </c>
      <c r="D40" s="12"/>
      <c r="E40" s="46">
        <f>Table145[[#This Row],[تعداد سوالات توانائی]]-Table145[[#This Row],[سوالات موجود]]</f>
        <v>0</v>
      </c>
      <c r="F40" s="12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G40" s="12">
        <f>Table145[[#This Row],[تعداد سوالات توانائی]]-(Table145[[#This Row],[تعداد سوالات آسان]]+Table145[[#This Row],[تعداد سوالات دشوار]])</f>
        <v>0</v>
      </c>
      <c r="H40" s="42">
        <f>IF(Table145[[#This Row],[مدت آموزش تئوری به ساعت]]&lt;&gt;0,IF(OR(MOD(Table145[[#This Row],[تعداد سوالات توانائی]],3)=1,MOD(Table145[[#This Row],[تعداد سوالات توانائی]],3)=0),ROUND(Table145[[#This Row],[تعداد سوالات توانائی]]/3,0),ROUND((Table145[[#This Row],[تعداد سوالات توانائی]]/3)-1,0)),0)</f>
        <v>0</v>
      </c>
      <c r="I40" s="43">
        <f>ROUND((H3*Table145[[#This Row],[مدت آموزش تئوری به ساعت]])/Table145[[#Totals],[مدت آموزش تئوری به ساعت]],0)</f>
        <v>0</v>
      </c>
      <c r="J40" s="43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K40" s="43">
        <f>Table145[[#This Row],[تعداد سؤالات یک برگه]]-(Table145[[#This Row],[تعداد سوالات آسان یک برگه]]+Table145[[#This Row],[تعداد سوالات دشوار یک برگه]])</f>
        <v>0</v>
      </c>
      <c r="L40" s="43">
        <f>IF(Table145[[#This Row],[مدت آموزش تئوری به ساعت]]&lt;&gt;0,IF(OR(MOD(Table145[[#This Row],[تعداد سؤالات یک برگه]],3)=1,MOD(Table145[[#This Row],[تعداد سؤالات یک برگه]],3)=0),ROUND(Table145[[#This Row],[تعداد سؤالات یک برگه]]/3,0),ROUND((Table145[[#This Row],[تعداد سؤالات یک برگه]]/3)-1,0)),0)</f>
        <v>0</v>
      </c>
      <c r="M40" s="7"/>
    </row>
    <row r="41" spans="1:13" ht="15" customHeight="1">
      <c r="A41" s="3" t="s">
        <v>5</v>
      </c>
      <c r="B41" s="14">
        <f>SUBTOTAL(109,[مدت آموزش تئوری به ساعت])</f>
        <v>60</v>
      </c>
      <c r="C41" s="14">
        <f>SUBTOTAL(109,[تعداد سوالات توانائی])</f>
        <v>202</v>
      </c>
      <c r="D41" s="14"/>
      <c r="E41" s="14"/>
      <c r="F41" s="14">
        <f>SUBTOTAL(109,[تعداد سوالات آسان])</f>
        <v>61</v>
      </c>
      <c r="G41" s="14">
        <f>SUBTOTAL(109,[[تعداد سوالات متوسط ]])</f>
        <v>80</v>
      </c>
      <c r="H41" s="14">
        <f>SUBTOTAL(109,[تعداد سوالات دشوار])</f>
        <v>61</v>
      </c>
      <c r="I41" s="14">
        <f>SUBTOTAL(109,[تعداد سؤالات یک برگه])</f>
        <v>38</v>
      </c>
      <c r="J41" s="14">
        <f>SUBTOTAL(109,[تعداد سوالات آسان یک برگه])</f>
        <v>5</v>
      </c>
      <c r="K41" s="14">
        <f>SUBTOTAL(109,[تعداد سوالات متوسط یک برگه])</f>
        <v>28</v>
      </c>
      <c r="L41" s="14">
        <f>SUBTOTAL(109,[تعداد سوالات دشوار یک برگه])</f>
        <v>5</v>
      </c>
      <c r="M41" s="8"/>
    </row>
    <row r="44" spans="1:13">
      <c r="A44" s="49" t="s">
        <v>21</v>
      </c>
      <c r="B44" s="49"/>
      <c r="C44" s="49"/>
      <c r="D44" s="49"/>
      <c r="E44" s="49"/>
      <c r="F44" s="49"/>
      <c r="G44" s="49"/>
      <c r="H44" s="49"/>
      <c r="I44" s="49"/>
      <c r="J44" s="44"/>
      <c r="K44" s="44"/>
    </row>
  </sheetData>
  <mergeCells count="1">
    <mergeCell ref="A44:I44"/>
  </mergeCells>
  <pageMargins left="0.2" right="0.2" top="0.75" bottom="0.25" header="0" footer="0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rightToLeft="1" tabSelected="1" workbookViewId="0">
      <selection activeCell="B11" sqref="B11"/>
    </sheetView>
  </sheetViews>
  <sheetFormatPr defaultColWidth="9.125" defaultRowHeight="16.5"/>
  <cols>
    <col min="1" max="1" width="11.625" style="1" customWidth="1"/>
    <col min="2" max="2" width="22" style="1" customWidth="1"/>
    <col min="3" max="3" width="19.125" style="1" customWidth="1"/>
    <col min="4" max="4" width="12" style="1" customWidth="1"/>
    <col min="5" max="5" width="16.625" style="1" customWidth="1"/>
    <col min="6" max="6" width="15.625" style="1" customWidth="1"/>
    <col min="7" max="7" width="14.5" style="1" customWidth="1"/>
    <col min="8" max="8" width="18" style="1" customWidth="1"/>
    <col min="9" max="12" width="20.125" style="1" hidden="1" customWidth="1"/>
    <col min="13" max="13" width="14.125" style="1" hidden="1" customWidth="1"/>
    <col min="14" max="16384" width="9.125" style="1"/>
  </cols>
  <sheetData>
    <row r="1" spans="1:13" ht="16.5" customHeight="1">
      <c r="A1" s="31" t="s">
        <v>8</v>
      </c>
      <c r="B1" s="32" t="s">
        <v>11</v>
      </c>
      <c r="C1" s="17" t="s">
        <v>27</v>
      </c>
      <c r="D1" s="31" t="s">
        <v>10</v>
      </c>
      <c r="E1" s="18" t="s">
        <v>28</v>
      </c>
      <c r="F1" s="2" t="s">
        <v>9</v>
      </c>
      <c r="G1" s="2">
        <f>D3+B3</f>
        <v>600</v>
      </c>
      <c r="H1" s="26"/>
      <c r="I1" s="26"/>
      <c r="J1" s="26"/>
      <c r="K1" s="4"/>
      <c r="L1" s="4"/>
      <c r="M1" s="10"/>
    </row>
    <row r="2" spans="1:13" ht="5.25" customHeight="1">
      <c r="A2" s="2"/>
      <c r="B2" s="2"/>
      <c r="C2" s="2"/>
      <c r="D2" s="2"/>
      <c r="E2" s="2"/>
      <c r="F2" s="2"/>
      <c r="G2" s="2"/>
      <c r="H2" s="27"/>
      <c r="I2" s="27"/>
      <c r="J2" s="27"/>
      <c r="K2" s="16"/>
      <c r="L2" s="16"/>
    </row>
    <row r="3" spans="1:13" ht="13.5" customHeight="1">
      <c r="A3" s="29" t="s">
        <v>6</v>
      </c>
      <c r="B3" s="28">
        <v>500</v>
      </c>
      <c r="C3" s="29" t="s">
        <v>7</v>
      </c>
      <c r="D3" s="28">
        <v>100</v>
      </c>
      <c r="E3" s="29" t="s">
        <v>15</v>
      </c>
      <c r="F3" s="30">
        <v>40</v>
      </c>
      <c r="G3" s="29" t="s">
        <v>25</v>
      </c>
      <c r="H3" s="33">
        <v>40</v>
      </c>
      <c r="I3" s="34"/>
      <c r="J3" s="33"/>
      <c r="K3" s="35"/>
      <c r="L3" s="35"/>
      <c r="M3" s="36"/>
    </row>
    <row r="4" spans="1:13" ht="8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6"/>
    </row>
    <row r="5" spans="1:13" ht="20.25" customHeight="1">
      <c r="A5" s="37" t="s">
        <v>0</v>
      </c>
      <c r="B5" s="38" t="s">
        <v>16</v>
      </c>
      <c r="C5" s="37" t="s">
        <v>1</v>
      </c>
      <c r="D5" s="37" t="s">
        <v>24</v>
      </c>
      <c r="E5" s="37" t="s">
        <v>26</v>
      </c>
      <c r="F5" s="37" t="s">
        <v>2</v>
      </c>
      <c r="G5" s="37" t="s">
        <v>3</v>
      </c>
      <c r="H5" s="37" t="s">
        <v>4</v>
      </c>
      <c r="I5" s="39" t="s">
        <v>17</v>
      </c>
      <c r="J5" s="39" t="s">
        <v>18</v>
      </c>
      <c r="K5" s="39" t="s">
        <v>19</v>
      </c>
      <c r="L5" s="39" t="s">
        <v>20</v>
      </c>
      <c r="M5" s="37" t="s">
        <v>12</v>
      </c>
    </row>
    <row r="6" spans="1:13" ht="14.25" customHeight="1">
      <c r="A6" s="19">
        <v>1</v>
      </c>
      <c r="B6" s="20">
        <v>50</v>
      </c>
      <c r="C6" s="23">
        <f>ROUND((F3*Table1436[[#This Row],[مدت آموزش تئوری به ساعت]])/Table1436[[#Totals],[مدت آموزش تئوری به ساعت]],0)</f>
        <v>4</v>
      </c>
      <c r="D6" s="9">
        <v>0</v>
      </c>
      <c r="E6" s="45">
        <f>Table1436[[#This Row],[تعداد سوالات توانائی]]-Table1436[[#This Row],[سوالات موجود]]</f>
        <v>4</v>
      </c>
      <c r="F6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1</v>
      </c>
      <c r="G6" s="9">
        <f>Table1436[[#This Row],[تعداد سوالات توانائی]]-(Table1436[[#This Row],[تعداد سوالات آسان]]+Table1436[[#This Row],[تعداد سوالات دشوار]])</f>
        <v>2</v>
      </c>
      <c r="H6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1</v>
      </c>
      <c r="I6" s="9">
        <f>ROUND((H3*Table1436[[#This Row],[مدت آموزش تئوری به ساعت]])/Table1436[[#Totals],[مدت آموزش تئوری به ساعت]],0)</f>
        <v>4</v>
      </c>
      <c r="J6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1</v>
      </c>
      <c r="K6" s="9">
        <f>Table1436[[#This Row],[تعداد سؤالات یک برگه]]-(Table1436[[#This Row],[تعداد سوالات آسان یک برگه]]+Table1436[[#This Row],[تعداد سوالات دشوار یک برگه]])</f>
        <v>2</v>
      </c>
      <c r="L6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1</v>
      </c>
      <c r="M6" s="6"/>
    </row>
    <row r="7" spans="1:13" ht="14.25" customHeight="1">
      <c r="A7" s="19">
        <v>2</v>
      </c>
      <c r="B7" s="21">
        <v>40</v>
      </c>
      <c r="C7" s="23">
        <f>ROUND((F3*Table1436[[#This Row],[مدت آموزش تئوری به ساعت]])/Table1436[[#Totals],[مدت آموزش تئوری به ساعت]],0)</f>
        <v>3</v>
      </c>
      <c r="D7" s="9">
        <v>0</v>
      </c>
      <c r="E7" s="45">
        <f>Table1436[[#This Row],[تعداد سوالات توانائی]]-Table1436[[#This Row],[سوالات موجود]]</f>
        <v>3</v>
      </c>
      <c r="F7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1</v>
      </c>
      <c r="G7" s="9">
        <f>Table1436[[#This Row],[تعداد سوالات توانائی]]-(Table1436[[#This Row],[تعداد سوالات آسان]]+Table1436[[#This Row],[تعداد سوالات دشوار]])</f>
        <v>1</v>
      </c>
      <c r="H7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1</v>
      </c>
      <c r="I7" s="9">
        <f>ROUND((H3*Table1436[[#This Row],[مدت آموزش تئوری به ساعت]])/Table1436[[#Totals],[مدت آموزش تئوری به ساعت]],0)</f>
        <v>3</v>
      </c>
      <c r="J7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1</v>
      </c>
      <c r="K7" s="9">
        <f>Table1436[[#This Row],[تعداد سؤالات یک برگه]]-(Table1436[[#This Row],[تعداد سوالات آسان یک برگه]]+Table1436[[#This Row],[تعداد سوالات دشوار یک برگه]])</f>
        <v>1</v>
      </c>
      <c r="L7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1</v>
      </c>
      <c r="M7" s="5"/>
    </row>
    <row r="8" spans="1:13" ht="14.25" customHeight="1">
      <c r="A8" s="19">
        <v>3</v>
      </c>
      <c r="B8" s="21">
        <v>30</v>
      </c>
      <c r="C8" s="23">
        <f>ROUND((F3*Table1436[[#This Row],[مدت آموزش تئوری به ساعت]])/Table1436[[#Totals],[مدت آموزش تئوری به ساعت]],0)</f>
        <v>2</v>
      </c>
      <c r="D8" s="9">
        <v>0</v>
      </c>
      <c r="E8" s="45">
        <f>Table1436[[#This Row],[تعداد سوالات توانائی]]-Table1436[[#This Row],[سوالات موجود]]</f>
        <v>2</v>
      </c>
      <c r="F8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8" s="9">
        <f>Table1436[[#This Row],[تعداد سوالات توانائی]]-(Table1436[[#This Row],[تعداد سوالات آسان]]+Table1436[[#This Row],[تعداد سوالات دشوار]])</f>
        <v>2</v>
      </c>
      <c r="H8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8" s="9">
        <f>ROUND((H3*Table1436[[#This Row],[مدت آموزش تئوری به ساعت]])/Table1436[[#Totals],[مدت آموزش تئوری به ساعت]],0)</f>
        <v>2</v>
      </c>
      <c r="J8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8" s="9">
        <f>Table1436[[#This Row],[تعداد سؤالات یک برگه]]-(Table1436[[#This Row],[تعداد سوالات آسان یک برگه]]+Table1436[[#This Row],[تعداد سوالات دشوار یک برگه]])</f>
        <v>2</v>
      </c>
      <c r="L8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8" s="5"/>
    </row>
    <row r="9" spans="1:13" ht="14.25" customHeight="1">
      <c r="A9" s="19">
        <v>4</v>
      </c>
      <c r="B9" s="21">
        <v>20</v>
      </c>
      <c r="C9" s="23">
        <f>ROUND((F3*Table1436[[#This Row],[مدت آموزش تئوری به ساعت]])/Table1436[[#Totals],[مدت آموزش تئوری به ساعت]],0)</f>
        <v>2</v>
      </c>
      <c r="D9" s="9">
        <v>0</v>
      </c>
      <c r="E9" s="45">
        <f>Table1436[[#This Row],[تعداد سوالات توانائی]]-Table1436[[#This Row],[سوالات موجود]]</f>
        <v>2</v>
      </c>
      <c r="F9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9" s="9">
        <f>Table1436[[#This Row],[تعداد سوالات توانائی]]-(Table1436[[#This Row],[تعداد سوالات آسان]]+Table1436[[#This Row],[تعداد سوالات دشوار]])</f>
        <v>2</v>
      </c>
      <c r="H9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9" s="9">
        <f>ROUND((H3*Table1436[[#This Row],[مدت آموزش تئوری به ساعت]])/Table1436[[#Totals],[مدت آموزش تئوری به ساعت]],0)</f>
        <v>2</v>
      </c>
      <c r="J9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9" s="9">
        <f>Table1436[[#This Row],[تعداد سؤالات یک برگه]]-(Table1436[[#This Row],[تعداد سوالات آسان یک برگه]]+Table1436[[#This Row],[تعداد سوالات دشوار یک برگه]])</f>
        <v>2</v>
      </c>
      <c r="L9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9" s="5"/>
    </row>
    <row r="10" spans="1:13" ht="14.25" customHeight="1">
      <c r="A10" s="19">
        <v>5</v>
      </c>
      <c r="B10" s="21">
        <v>100</v>
      </c>
      <c r="C10" s="23">
        <f>ROUND((F3*Table1436[[#This Row],[مدت آموزش تئوری به ساعت]])/Table1436[[#Totals],[مدت آموزش تئوری به ساعت]],0)</f>
        <v>8</v>
      </c>
      <c r="D10" s="9">
        <v>0</v>
      </c>
      <c r="E10" s="45">
        <f>Table1436[[#This Row],[تعداد سوالات توانائی]]-Table1436[[#This Row],[سوالات موجود]]</f>
        <v>8</v>
      </c>
      <c r="F10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2</v>
      </c>
      <c r="G10" s="9">
        <f>Table1436[[#This Row],[تعداد سوالات توانائی]]-(Table1436[[#This Row],[تعداد سوالات آسان]]+Table1436[[#This Row],[تعداد سوالات دشوار]])</f>
        <v>4</v>
      </c>
      <c r="H10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2</v>
      </c>
      <c r="I10" s="9">
        <f>ROUND((H3*Table1436[[#This Row],[مدت آموزش تئوری به ساعت]])/Table1436[[#Totals],[مدت آموزش تئوری به ساعت]],0)</f>
        <v>8</v>
      </c>
      <c r="J10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2</v>
      </c>
      <c r="K10" s="9">
        <f>Table1436[[#This Row],[تعداد سؤالات یک برگه]]-(Table1436[[#This Row],[تعداد سوالات آسان یک برگه]]+Table1436[[#This Row],[تعداد سوالات دشوار یک برگه]])</f>
        <v>4</v>
      </c>
      <c r="L10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2</v>
      </c>
      <c r="M10" s="5"/>
    </row>
    <row r="11" spans="1:13" ht="14.25" customHeight="1">
      <c r="A11" s="19">
        <v>6</v>
      </c>
      <c r="B11" s="21">
        <v>2</v>
      </c>
      <c r="C11" s="23">
        <f>ROUND((F3*Table1436[[#This Row],[مدت آموزش تئوری به ساعت]])/Table1436[[#Totals],[مدت آموزش تئوری به ساعت]],0)</f>
        <v>0</v>
      </c>
      <c r="D11" s="9">
        <v>0</v>
      </c>
      <c r="E11" s="45">
        <f>Table1436[[#This Row],[تعداد سوالات توانائی]]-Table1436[[#This Row],[سوالات موجود]]</f>
        <v>0</v>
      </c>
      <c r="F11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11" s="9">
        <f>Table1436[[#This Row],[تعداد سوالات توانائی]]-(Table1436[[#This Row],[تعداد سوالات آسان]]+Table1436[[#This Row],[تعداد سوالات دشوار]])</f>
        <v>0</v>
      </c>
      <c r="H11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11" s="9">
        <f>ROUND((H3*Table1436[[#This Row],[مدت آموزش تئوری به ساعت]])/Table1436[[#Totals],[مدت آموزش تئوری به ساعت]],0)</f>
        <v>0</v>
      </c>
      <c r="J11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11" s="9">
        <f>Table1436[[#This Row],[تعداد سؤالات یک برگه]]-(Table1436[[#This Row],[تعداد سوالات آسان یک برگه]]+Table1436[[#This Row],[تعداد سوالات دشوار یک برگه]])</f>
        <v>0</v>
      </c>
      <c r="L11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11" s="5"/>
    </row>
    <row r="12" spans="1:13" ht="14.25" customHeight="1">
      <c r="A12" s="19">
        <v>7</v>
      </c>
      <c r="B12" s="21">
        <v>3</v>
      </c>
      <c r="C12" s="23">
        <f>ROUND((F3*Table1436[[#This Row],[مدت آموزش تئوری به ساعت]])/Table1436[[#Totals],[مدت آموزش تئوری به ساعت]],0)</f>
        <v>0</v>
      </c>
      <c r="D12" s="9">
        <v>0</v>
      </c>
      <c r="E12" s="45">
        <f>Table1436[[#This Row],[تعداد سوالات توانائی]]-Table1436[[#This Row],[سوالات موجود]]</f>
        <v>0</v>
      </c>
      <c r="F12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12" s="9">
        <f>Table1436[[#This Row],[تعداد سوالات توانائی]]-(Table1436[[#This Row],[تعداد سوالات آسان]]+Table1436[[#This Row],[تعداد سوالات دشوار]])</f>
        <v>0</v>
      </c>
      <c r="H12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12" s="9">
        <f>ROUND((H3*Table1436[[#This Row],[مدت آموزش تئوری به ساعت]])/Table1436[[#Totals],[مدت آموزش تئوری به ساعت]],0)</f>
        <v>0</v>
      </c>
      <c r="J12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12" s="9">
        <f>Table1436[[#This Row],[تعداد سؤالات یک برگه]]-(Table1436[[#This Row],[تعداد سوالات آسان یک برگه]]+Table1436[[#This Row],[تعداد سوالات دشوار یک برگه]])</f>
        <v>0</v>
      </c>
      <c r="L12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12" s="5"/>
    </row>
    <row r="13" spans="1:13" ht="14.25" customHeight="1">
      <c r="A13" s="19">
        <v>8</v>
      </c>
      <c r="B13" s="21">
        <v>3</v>
      </c>
      <c r="C13" s="23">
        <f>ROUND((F3*Table1436[[#This Row],[مدت آموزش تئوری به ساعت]])/Table1436[[#Totals],[مدت آموزش تئوری به ساعت]],0)</f>
        <v>0</v>
      </c>
      <c r="D13" s="9">
        <v>0</v>
      </c>
      <c r="E13" s="45">
        <f>Table1436[[#This Row],[تعداد سوالات توانائی]]-Table1436[[#This Row],[سوالات موجود]]</f>
        <v>0</v>
      </c>
      <c r="F13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13" s="9">
        <f>Table1436[[#This Row],[تعداد سوالات توانائی]]-(Table1436[[#This Row],[تعداد سوالات آسان]]+Table1436[[#This Row],[تعداد سوالات دشوار]])</f>
        <v>0</v>
      </c>
      <c r="H13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13" s="9">
        <f>ROUND((H3*Table1436[[#This Row],[مدت آموزش تئوری به ساعت]])/Table1436[[#Totals],[مدت آموزش تئوری به ساعت]],0)</f>
        <v>0</v>
      </c>
      <c r="J13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13" s="9">
        <f>Table1436[[#This Row],[تعداد سؤالات یک برگه]]-(Table1436[[#This Row],[تعداد سوالات آسان یک برگه]]+Table1436[[#This Row],[تعداد سوالات دشوار یک برگه]])</f>
        <v>0</v>
      </c>
      <c r="L13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13" s="5"/>
    </row>
    <row r="14" spans="1:13" ht="14.25" customHeight="1">
      <c r="A14" s="19">
        <v>9</v>
      </c>
      <c r="B14" s="21">
        <v>100</v>
      </c>
      <c r="C14" s="23">
        <f>ROUND((F3*Table1436[[#This Row],[مدت آموزش تئوری به ساعت]])/Table1436[[#Totals],[مدت آموزش تئوری به ساعت]],0)</f>
        <v>8</v>
      </c>
      <c r="D14" s="9">
        <v>0</v>
      </c>
      <c r="E14" s="45">
        <f>Table1436[[#This Row],[تعداد سوالات توانائی]]-Table1436[[#This Row],[سوالات موجود]]</f>
        <v>8</v>
      </c>
      <c r="F14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2</v>
      </c>
      <c r="G14" s="9">
        <f>Table1436[[#This Row],[تعداد سوالات توانائی]]-(Table1436[[#This Row],[تعداد سوالات آسان]]+Table1436[[#This Row],[تعداد سوالات دشوار]])</f>
        <v>4</v>
      </c>
      <c r="H14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2</v>
      </c>
      <c r="I14" s="9">
        <f>ROUND((H3*Table1436[[#This Row],[مدت آموزش تئوری به ساعت]])/Table1436[[#Totals],[مدت آموزش تئوری به ساعت]],0)</f>
        <v>8</v>
      </c>
      <c r="J14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2</v>
      </c>
      <c r="K14" s="9">
        <f>Table1436[[#This Row],[تعداد سؤالات یک برگه]]-(Table1436[[#This Row],[تعداد سوالات آسان یک برگه]]+Table1436[[#This Row],[تعداد سوالات دشوار یک برگه]])</f>
        <v>4</v>
      </c>
      <c r="L14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2</v>
      </c>
      <c r="M14" s="5"/>
    </row>
    <row r="15" spans="1:13" ht="14.25" customHeight="1">
      <c r="A15" s="19">
        <v>10</v>
      </c>
      <c r="B15" s="21">
        <v>50</v>
      </c>
      <c r="C15" s="23">
        <f>ROUND((F3*Table1436[[#This Row],[مدت آموزش تئوری به ساعت]])/Table1436[[#Totals],[مدت آموزش تئوری به ساعت]],0)</f>
        <v>4</v>
      </c>
      <c r="D15" s="9"/>
      <c r="E15" s="45">
        <f>Table1436[[#This Row],[تعداد سوالات توانائی]]-Table1436[[#This Row],[سوالات موجود]]</f>
        <v>4</v>
      </c>
      <c r="F15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1</v>
      </c>
      <c r="G15" s="9">
        <f>Table1436[[#This Row],[تعداد سوالات توانائی]]-(Table1436[[#This Row],[تعداد سوالات آسان]]+Table1436[[#This Row],[تعداد سوالات دشوار]])</f>
        <v>2</v>
      </c>
      <c r="H15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1</v>
      </c>
      <c r="I15" s="9">
        <f>ROUND((H3*Table1436[[#This Row],[مدت آموزش تئوری به ساعت]])/Table1436[[#Totals],[مدت آموزش تئوری به ساعت]],0)</f>
        <v>4</v>
      </c>
      <c r="J15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1</v>
      </c>
      <c r="K15" s="9">
        <f>Table1436[[#This Row],[تعداد سؤالات یک برگه]]-(Table1436[[#This Row],[تعداد سوالات آسان یک برگه]]+Table1436[[#This Row],[تعداد سوالات دشوار یک برگه]])</f>
        <v>2</v>
      </c>
      <c r="L15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1</v>
      </c>
      <c r="M15" s="5"/>
    </row>
    <row r="16" spans="1:13" ht="14.25" customHeight="1">
      <c r="A16" s="19">
        <v>11</v>
      </c>
      <c r="B16" s="21">
        <v>120</v>
      </c>
      <c r="C16" s="23">
        <f>ROUND((F3*Table1436[[#This Row],[مدت آموزش تئوری به ساعت]])/Table1436[[#Totals],[مدت آموزش تئوری به ساعت]],0)</f>
        <v>9</v>
      </c>
      <c r="D16" s="9"/>
      <c r="E16" s="45">
        <f>Table1436[[#This Row],[تعداد سوالات توانائی]]-Table1436[[#This Row],[سوالات موجود]]</f>
        <v>9</v>
      </c>
      <c r="F16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3</v>
      </c>
      <c r="G16" s="9">
        <f>Table1436[[#This Row],[تعداد سوالات توانائی]]-(Table1436[[#This Row],[تعداد سوالات آسان]]+Table1436[[#This Row],[تعداد سوالات دشوار]])</f>
        <v>3</v>
      </c>
      <c r="H16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3</v>
      </c>
      <c r="I16" s="9">
        <f>ROUND((H3*Table1436[[#This Row],[مدت آموزش تئوری به ساعت]])/Table1436[[#Totals],[مدت آموزش تئوری به ساعت]],0)</f>
        <v>9</v>
      </c>
      <c r="J16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3</v>
      </c>
      <c r="K16" s="9">
        <f>Table1436[[#This Row],[تعداد سؤالات یک برگه]]-(Table1436[[#This Row],[تعداد سوالات آسان یک برگه]]+Table1436[[#This Row],[تعداد سوالات دشوار یک برگه]])</f>
        <v>3</v>
      </c>
      <c r="L16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3</v>
      </c>
      <c r="M16" s="5"/>
    </row>
    <row r="17" spans="1:13" ht="14.25" customHeight="1">
      <c r="A17" s="19">
        <v>12</v>
      </c>
      <c r="B17" s="21">
        <v>0</v>
      </c>
      <c r="C17" s="23">
        <f>ROUND((F3*Table1436[[#This Row],[مدت آموزش تئوری به ساعت]])/Table1436[[#Totals],[مدت آموزش تئوری به ساعت]],0)</f>
        <v>0</v>
      </c>
      <c r="D17" s="9"/>
      <c r="E17" s="45">
        <f>Table1436[[#This Row],[تعداد سوالات توانائی]]-Table1436[[#This Row],[سوالات موجود]]</f>
        <v>0</v>
      </c>
      <c r="F17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17" s="9">
        <f>Table1436[[#This Row],[تعداد سوالات توانائی]]-(Table1436[[#This Row],[تعداد سوالات آسان]]+Table1436[[#This Row],[تعداد سوالات دشوار]])</f>
        <v>0</v>
      </c>
      <c r="H17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17" s="9">
        <f>ROUND((H3*Table1436[[#This Row],[مدت آموزش تئوری به ساعت]])/Table1436[[#Totals],[مدت آموزش تئوری به ساعت]],0)</f>
        <v>0</v>
      </c>
      <c r="J17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17" s="9">
        <f>Table1436[[#This Row],[تعداد سؤالات یک برگه]]-(Table1436[[#This Row],[تعداد سوالات آسان یک برگه]]+Table1436[[#This Row],[تعداد سوالات دشوار یک برگه]])</f>
        <v>0</v>
      </c>
      <c r="L17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17" s="5"/>
    </row>
    <row r="18" spans="1:13" ht="14.25" customHeight="1">
      <c r="A18" s="19">
        <v>13</v>
      </c>
      <c r="B18" s="21">
        <v>0</v>
      </c>
      <c r="C18" s="23">
        <f>ROUND((F3*Table1436[[#This Row],[مدت آموزش تئوری به ساعت]])/Table1436[[#Totals],[مدت آموزش تئوری به ساعت]],0)</f>
        <v>0</v>
      </c>
      <c r="D18" s="9"/>
      <c r="E18" s="45">
        <f>Table1436[[#This Row],[تعداد سوالات توانائی]]-Table1436[[#This Row],[سوالات موجود]]</f>
        <v>0</v>
      </c>
      <c r="F18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18" s="9">
        <f>Table1436[[#This Row],[تعداد سوالات توانائی]]-(Table1436[[#This Row],[تعداد سوالات آسان]]+Table1436[[#This Row],[تعداد سوالات دشوار]])</f>
        <v>0</v>
      </c>
      <c r="H18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18" s="9">
        <f>ROUND((H3*Table1436[[#This Row],[مدت آموزش تئوری به ساعت]])/Table1436[[#Totals],[مدت آموزش تئوری به ساعت]],0)</f>
        <v>0</v>
      </c>
      <c r="J18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18" s="9">
        <f>Table1436[[#This Row],[تعداد سؤالات یک برگه]]-(Table1436[[#This Row],[تعداد سوالات آسان یک برگه]]+Table1436[[#This Row],[تعداد سوالات دشوار یک برگه]])</f>
        <v>0</v>
      </c>
      <c r="L18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18" s="5"/>
    </row>
    <row r="19" spans="1:13" ht="14.25" customHeight="1">
      <c r="A19" s="19">
        <v>14</v>
      </c>
      <c r="B19" s="21">
        <v>0</v>
      </c>
      <c r="C19" s="23">
        <f>ROUND((F3*Table1436[[#This Row],[مدت آموزش تئوری به ساعت]])/Table1436[[#Totals],[مدت آموزش تئوری به ساعت]],0)</f>
        <v>0</v>
      </c>
      <c r="D19" s="9"/>
      <c r="E19" s="45">
        <f>Table1436[[#This Row],[تعداد سوالات توانائی]]-Table1436[[#This Row],[سوالات موجود]]</f>
        <v>0</v>
      </c>
      <c r="F19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19" s="9">
        <f>Table1436[[#This Row],[تعداد سوالات توانائی]]-(Table1436[[#This Row],[تعداد سوالات آسان]]+Table1436[[#This Row],[تعداد سوالات دشوار]])</f>
        <v>0</v>
      </c>
      <c r="H19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19" s="9">
        <f>ROUND((H3*Table1436[[#This Row],[مدت آموزش تئوری به ساعت]])/Table1436[[#Totals],[مدت آموزش تئوری به ساعت]],0)</f>
        <v>0</v>
      </c>
      <c r="J19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19" s="9">
        <f>Table1436[[#This Row],[تعداد سؤالات یک برگه]]-(Table1436[[#This Row],[تعداد سوالات آسان یک برگه]]+Table1436[[#This Row],[تعداد سوالات دشوار یک برگه]])</f>
        <v>0</v>
      </c>
      <c r="L19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19" s="5"/>
    </row>
    <row r="20" spans="1:13" ht="14.25" customHeight="1">
      <c r="A20" s="19">
        <v>15</v>
      </c>
      <c r="B20" s="21">
        <v>0</v>
      </c>
      <c r="C20" s="23">
        <f>ROUND((F3*Table1436[[#This Row],[مدت آموزش تئوری به ساعت]])/Table1436[[#Totals],[مدت آموزش تئوری به ساعت]],0)</f>
        <v>0</v>
      </c>
      <c r="D20" s="9"/>
      <c r="E20" s="45">
        <f>Table1436[[#This Row],[تعداد سوالات توانائی]]-Table1436[[#This Row],[سوالات موجود]]</f>
        <v>0</v>
      </c>
      <c r="F20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0" s="9">
        <f>Table1436[[#This Row],[تعداد سوالات توانائی]]-(Table1436[[#This Row],[تعداد سوالات آسان]]+Table1436[[#This Row],[تعداد سوالات دشوار]])</f>
        <v>0</v>
      </c>
      <c r="H20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0" s="9">
        <f>ROUND((H3*Table1436[[#This Row],[مدت آموزش تئوری به ساعت]])/Table1436[[#Totals],[مدت آموزش تئوری به ساعت]],0)</f>
        <v>0</v>
      </c>
      <c r="J20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0" s="9">
        <f>Table1436[[#This Row],[تعداد سؤالات یک برگه]]-(Table1436[[#This Row],[تعداد سوالات آسان یک برگه]]+Table1436[[#This Row],[تعداد سوالات دشوار یک برگه]])</f>
        <v>0</v>
      </c>
      <c r="L20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0" s="5"/>
    </row>
    <row r="21" spans="1:13" ht="14.25" customHeight="1">
      <c r="A21" s="19">
        <v>16</v>
      </c>
      <c r="B21" s="21">
        <v>0</v>
      </c>
      <c r="C21" s="23">
        <f>ROUND((F3*Table1436[[#This Row],[مدت آموزش تئوری به ساعت]])/Table1436[[#Totals],[مدت آموزش تئوری به ساعت]],0)</f>
        <v>0</v>
      </c>
      <c r="D21" s="9"/>
      <c r="E21" s="45">
        <f>Table1436[[#This Row],[تعداد سوالات توانائی]]-Table1436[[#This Row],[سوالات موجود]]</f>
        <v>0</v>
      </c>
      <c r="F21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1" s="9">
        <f>Table1436[[#This Row],[تعداد سوالات توانائی]]-(Table1436[[#This Row],[تعداد سوالات آسان]]+Table1436[[#This Row],[تعداد سوالات دشوار]])</f>
        <v>0</v>
      </c>
      <c r="H21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1" s="9">
        <f>ROUND((H3*Table1436[[#This Row],[مدت آموزش تئوری به ساعت]])/Table1436[[#Totals],[مدت آموزش تئوری به ساعت]],0)</f>
        <v>0</v>
      </c>
      <c r="J21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1" s="9">
        <f>Table1436[[#This Row],[تعداد سؤالات یک برگه]]-(Table1436[[#This Row],[تعداد سوالات آسان یک برگه]]+Table1436[[#This Row],[تعداد سوالات دشوار یک برگه]])</f>
        <v>0</v>
      </c>
      <c r="L21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1" s="5"/>
    </row>
    <row r="22" spans="1:13" ht="14.25" customHeight="1">
      <c r="A22" s="19">
        <v>17</v>
      </c>
      <c r="B22" s="21">
        <v>0</v>
      </c>
      <c r="C22" s="23">
        <f>ROUND((F3*Table1436[[#This Row],[مدت آموزش تئوری به ساعت]])/Table1436[[#Totals],[مدت آموزش تئوری به ساعت]],0)</f>
        <v>0</v>
      </c>
      <c r="D22" s="9"/>
      <c r="E22" s="45">
        <f>Table1436[[#This Row],[تعداد سوالات توانائی]]-Table1436[[#This Row],[سوالات موجود]]</f>
        <v>0</v>
      </c>
      <c r="F22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2" s="9">
        <f>Table1436[[#This Row],[تعداد سوالات توانائی]]-(Table1436[[#This Row],[تعداد سوالات آسان]]+Table1436[[#This Row],[تعداد سوالات دشوار]])</f>
        <v>0</v>
      </c>
      <c r="H22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2" s="9">
        <f>ROUND((H3*Table1436[[#This Row],[مدت آموزش تئوری به ساعت]])/Table1436[[#Totals],[مدت آموزش تئوری به ساعت]],0)</f>
        <v>0</v>
      </c>
      <c r="J22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2" s="9">
        <f>Table1436[[#This Row],[تعداد سؤالات یک برگه]]-(Table1436[[#This Row],[تعداد سوالات آسان یک برگه]]+Table1436[[#This Row],[تعداد سوالات دشوار یک برگه]])</f>
        <v>0</v>
      </c>
      <c r="L22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2" s="5"/>
    </row>
    <row r="23" spans="1:13" ht="14.25" customHeight="1">
      <c r="A23" s="19">
        <v>18</v>
      </c>
      <c r="B23" s="21">
        <v>0</v>
      </c>
      <c r="C23" s="23">
        <f>ROUND((F3*Table1436[[#This Row],[مدت آموزش تئوری به ساعت]])/Table1436[[#Totals],[مدت آموزش تئوری به ساعت]],0)</f>
        <v>0</v>
      </c>
      <c r="D23" s="9"/>
      <c r="E23" s="45">
        <f>Table1436[[#This Row],[تعداد سوالات توانائی]]-Table1436[[#This Row],[سوالات موجود]]</f>
        <v>0</v>
      </c>
      <c r="F23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3" s="9">
        <f>Table1436[[#This Row],[تعداد سوالات توانائی]]-(Table1436[[#This Row],[تعداد سوالات آسان]]+Table1436[[#This Row],[تعداد سوالات دشوار]])</f>
        <v>0</v>
      </c>
      <c r="H23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3" s="9">
        <f>ROUND((H3*Table1436[[#This Row],[مدت آموزش تئوری به ساعت]])/Table1436[[#Totals],[مدت آموزش تئوری به ساعت]],0)</f>
        <v>0</v>
      </c>
      <c r="J23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3" s="9">
        <f>Table1436[[#This Row],[تعداد سؤالات یک برگه]]-(Table1436[[#This Row],[تعداد سوالات آسان یک برگه]]+Table1436[[#This Row],[تعداد سوالات دشوار یک برگه]])</f>
        <v>0</v>
      </c>
      <c r="L23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3" s="5"/>
    </row>
    <row r="24" spans="1:13" ht="14.25" customHeight="1">
      <c r="A24" s="19">
        <v>19</v>
      </c>
      <c r="B24" s="22">
        <v>0</v>
      </c>
      <c r="C24" s="23">
        <f>ROUND((F3*Table1436[[#This Row],[مدت آموزش تئوری به ساعت]])/Table1436[[#Totals],[مدت آموزش تئوری به ساعت]],0)</f>
        <v>0</v>
      </c>
      <c r="D24" s="9"/>
      <c r="E24" s="45">
        <f>Table1436[[#This Row],[تعداد سوالات توانائی]]-Table1436[[#This Row],[سوالات موجود]]</f>
        <v>0</v>
      </c>
      <c r="F24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4" s="9">
        <f>Table1436[[#This Row],[تعداد سوالات توانائی]]-(Table1436[[#This Row],[تعداد سوالات آسان]]+Table1436[[#This Row],[تعداد سوالات دشوار]])</f>
        <v>0</v>
      </c>
      <c r="H24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4" s="9">
        <f>ROUND((H3*Table1436[[#This Row],[مدت آموزش تئوری به ساعت]])/Table1436[[#Totals],[مدت آموزش تئوری به ساعت]],0)</f>
        <v>0</v>
      </c>
      <c r="J24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4" s="9">
        <f>Table1436[[#This Row],[تعداد سؤالات یک برگه]]-(Table1436[[#This Row],[تعداد سوالات آسان یک برگه]]+Table1436[[#This Row],[تعداد سوالات دشوار یک برگه]])</f>
        <v>0</v>
      </c>
      <c r="L24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4" s="5"/>
    </row>
    <row r="25" spans="1:13" ht="14.25" hidden="1" customHeight="1">
      <c r="A25" s="19">
        <v>20</v>
      </c>
      <c r="B25" s="21">
        <v>0</v>
      </c>
      <c r="C25" s="23">
        <f>ROUND((F3*Table1436[[#This Row],[مدت آموزش تئوری به ساعت]])/Table1436[[#Totals],[مدت آموزش تئوری به ساعت]],0)</f>
        <v>0</v>
      </c>
      <c r="D25" s="9"/>
      <c r="E25" s="45">
        <f>Table1436[[#This Row],[تعداد سوالات توانائی]]-Table1436[[#This Row],[سوالات موجود]]</f>
        <v>0</v>
      </c>
      <c r="F25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5" s="9">
        <f>Table1436[[#This Row],[تعداد سوالات توانائی]]-(Table1436[[#This Row],[تعداد سوالات آسان]]+Table1436[[#This Row],[تعداد سوالات دشوار]])</f>
        <v>0</v>
      </c>
      <c r="H25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5" s="9">
        <f>ROUND((H3*Table1436[[#This Row],[مدت آموزش تئوری به ساعت]])/Table1436[[#Totals],[مدت آموزش تئوری به ساعت]],0)</f>
        <v>0</v>
      </c>
      <c r="J25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5" s="9">
        <f>Table1436[[#This Row],[تعداد سؤالات یک برگه]]-(Table1436[[#This Row],[تعداد سوالات آسان یک برگه]]+Table1436[[#This Row],[تعداد سوالات دشوار یک برگه]])</f>
        <v>0</v>
      </c>
      <c r="L25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5" s="5"/>
    </row>
    <row r="26" spans="1:13" ht="14.25" hidden="1" customHeight="1">
      <c r="A26" s="19">
        <v>21</v>
      </c>
      <c r="B26" s="21">
        <v>0</v>
      </c>
      <c r="C26" s="23">
        <f>ROUND((F3*Table1436[[#This Row],[مدت آموزش تئوری به ساعت]])/Table1436[[#Totals],[مدت آموزش تئوری به ساعت]],0)</f>
        <v>0</v>
      </c>
      <c r="D26" s="9"/>
      <c r="E26" s="45">
        <f>Table1436[[#This Row],[تعداد سوالات توانائی]]-Table1436[[#This Row],[سوالات موجود]]</f>
        <v>0</v>
      </c>
      <c r="F26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6" s="9">
        <f>Table1436[[#This Row],[تعداد سوالات توانائی]]-(Table1436[[#This Row],[تعداد سوالات آسان]]+Table1436[[#This Row],[تعداد سوالات دشوار]])</f>
        <v>0</v>
      </c>
      <c r="H26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6" s="9">
        <f>ROUND((H3*Table1436[[#This Row],[مدت آموزش تئوری به ساعت]])/Table1436[[#Totals],[مدت آموزش تئوری به ساعت]],0)</f>
        <v>0</v>
      </c>
      <c r="J26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6" s="9">
        <f>Table1436[[#This Row],[تعداد سؤالات یک برگه]]-(Table1436[[#This Row],[تعداد سوالات آسان یک برگه]]+Table1436[[#This Row],[تعداد سوالات دشوار یک برگه]])</f>
        <v>0</v>
      </c>
      <c r="L26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6" s="5"/>
    </row>
    <row r="27" spans="1:13" ht="14.25" hidden="1" customHeight="1">
      <c r="A27" s="19">
        <v>22</v>
      </c>
      <c r="B27" s="21">
        <v>0</v>
      </c>
      <c r="C27" s="23">
        <f>ROUND((F3*Table1436[[#This Row],[مدت آموزش تئوری به ساعت]])/Table1436[[#Totals],[مدت آموزش تئوری به ساعت]],0)</f>
        <v>0</v>
      </c>
      <c r="D27" s="9"/>
      <c r="E27" s="45">
        <f>Table1436[[#This Row],[تعداد سوالات توانائی]]-Table1436[[#This Row],[سوالات موجود]]</f>
        <v>0</v>
      </c>
      <c r="F27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7" s="9">
        <f>Table1436[[#This Row],[تعداد سوالات توانائی]]-(Table1436[[#This Row],[تعداد سوالات آسان]]+Table1436[[#This Row],[تعداد سوالات دشوار]])</f>
        <v>0</v>
      </c>
      <c r="H27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7" s="9">
        <f>ROUND((H3*Table1436[[#This Row],[مدت آموزش تئوری به ساعت]])/Table1436[[#Totals],[مدت آموزش تئوری به ساعت]],0)</f>
        <v>0</v>
      </c>
      <c r="J27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7" s="9">
        <f>Table1436[[#This Row],[تعداد سؤالات یک برگه]]-(Table1436[[#This Row],[تعداد سوالات آسان یک برگه]]+Table1436[[#This Row],[تعداد سوالات دشوار یک برگه]])</f>
        <v>0</v>
      </c>
      <c r="L27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7" s="5"/>
    </row>
    <row r="28" spans="1:13" ht="14.25" hidden="1" customHeight="1">
      <c r="A28" s="19">
        <v>23</v>
      </c>
      <c r="B28" s="21">
        <v>0</v>
      </c>
      <c r="C28" s="23">
        <f>ROUND((F3*Table1436[[#This Row],[مدت آموزش تئوری به ساعت]])/Table1436[[#Totals],[مدت آموزش تئوری به ساعت]],0)</f>
        <v>0</v>
      </c>
      <c r="D28" s="9"/>
      <c r="E28" s="45">
        <f>Table1436[[#This Row],[تعداد سوالات توانائی]]-Table1436[[#This Row],[سوالات موجود]]</f>
        <v>0</v>
      </c>
      <c r="F28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8" s="9">
        <f>Table1436[[#This Row],[تعداد سوالات توانائی]]-(Table1436[[#This Row],[تعداد سوالات آسان]]+Table1436[[#This Row],[تعداد سوالات دشوار]])</f>
        <v>0</v>
      </c>
      <c r="H28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8" s="9">
        <f>ROUND((H3*Table1436[[#This Row],[مدت آموزش تئوری به ساعت]])/Table1436[[#Totals],[مدت آموزش تئوری به ساعت]],0)</f>
        <v>0</v>
      </c>
      <c r="J28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8" s="9">
        <f>Table1436[[#This Row],[تعداد سؤالات یک برگه]]-(Table1436[[#This Row],[تعداد سوالات آسان یک برگه]]+Table1436[[#This Row],[تعداد سوالات دشوار یک برگه]])</f>
        <v>0</v>
      </c>
      <c r="L28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8" s="5"/>
    </row>
    <row r="29" spans="1:13" ht="14.25" hidden="1" customHeight="1">
      <c r="A29" s="19">
        <v>24</v>
      </c>
      <c r="B29" s="21">
        <v>0</v>
      </c>
      <c r="C29" s="23">
        <f>ROUND((F3*Table1436[[#This Row],[مدت آموزش تئوری به ساعت]])/Table1436[[#Totals],[مدت آموزش تئوری به ساعت]],0)</f>
        <v>0</v>
      </c>
      <c r="D29" s="9"/>
      <c r="E29" s="45">
        <f>Table1436[[#This Row],[تعداد سوالات توانائی]]-Table1436[[#This Row],[سوالات موجود]]</f>
        <v>0</v>
      </c>
      <c r="F29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29" s="9">
        <f>Table1436[[#This Row],[تعداد سوالات توانائی]]-(Table1436[[#This Row],[تعداد سوالات آسان]]+Table1436[[#This Row],[تعداد سوالات دشوار]])</f>
        <v>0</v>
      </c>
      <c r="H29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29" s="9">
        <f>ROUND((H3*Table1436[[#This Row],[مدت آموزش تئوری به ساعت]])/Table1436[[#Totals],[مدت آموزش تئوری به ساعت]],0)</f>
        <v>0</v>
      </c>
      <c r="J29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29" s="9">
        <f>Table1436[[#This Row],[تعداد سؤالات یک برگه]]-(Table1436[[#This Row],[تعداد سوالات آسان یک برگه]]+Table1436[[#This Row],[تعداد سوالات دشوار یک برگه]])</f>
        <v>0</v>
      </c>
      <c r="L29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29" s="5"/>
    </row>
    <row r="30" spans="1:13" ht="14.25" hidden="1" customHeight="1">
      <c r="A30" s="19">
        <v>25</v>
      </c>
      <c r="B30" s="21">
        <v>0</v>
      </c>
      <c r="C30" s="23">
        <f>ROUND((F3*Table1436[[#This Row],[مدت آموزش تئوری به ساعت]])/Table1436[[#Totals],[مدت آموزش تئوری به ساعت]],0)</f>
        <v>0</v>
      </c>
      <c r="D30" s="9"/>
      <c r="E30" s="45">
        <f>Table1436[[#This Row],[تعداد سوالات توانائی]]-Table1436[[#This Row],[سوالات موجود]]</f>
        <v>0</v>
      </c>
      <c r="F30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0" s="9">
        <f>Table1436[[#This Row],[تعداد سوالات توانائی]]-(Table1436[[#This Row],[تعداد سوالات آسان]]+Table1436[[#This Row],[تعداد سوالات دشوار]])</f>
        <v>0</v>
      </c>
      <c r="H30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0" s="9">
        <f>ROUND((H3*Table1436[[#This Row],[مدت آموزش تئوری به ساعت]])/Table1436[[#Totals],[مدت آموزش تئوری به ساعت]],0)</f>
        <v>0</v>
      </c>
      <c r="J30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0" s="9">
        <f>Table1436[[#This Row],[تعداد سؤالات یک برگه]]-(Table1436[[#This Row],[تعداد سوالات آسان یک برگه]]+Table1436[[#This Row],[تعداد سوالات دشوار یک برگه]])</f>
        <v>0</v>
      </c>
      <c r="L30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0" s="5"/>
    </row>
    <row r="31" spans="1:13" ht="14.25" hidden="1" customHeight="1">
      <c r="A31" s="19">
        <v>26</v>
      </c>
      <c r="B31" s="21">
        <v>0</v>
      </c>
      <c r="C31" s="23">
        <f>ROUND((F3*Table1436[[#This Row],[مدت آموزش تئوری به ساعت]])/Table1436[[#Totals],[مدت آموزش تئوری به ساعت]],0)</f>
        <v>0</v>
      </c>
      <c r="D31" s="9"/>
      <c r="E31" s="45">
        <f>Table1436[[#This Row],[تعداد سوالات توانائی]]-Table1436[[#This Row],[سوالات موجود]]</f>
        <v>0</v>
      </c>
      <c r="F31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1" s="9">
        <f>Table1436[[#This Row],[تعداد سوالات توانائی]]-(Table1436[[#This Row],[تعداد سوالات آسان]]+Table1436[[#This Row],[تعداد سوالات دشوار]])</f>
        <v>0</v>
      </c>
      <c r="H31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1" s="9">
        <f>ROUND((H3*Table1436[[#This Row],[مدت آموزش تئوری به ساعت]])/Table1436[[#Totals],[مدت آموزش تئوری به ساعت]],0)</f>
        <v>0</v>
      </c>
      <c r="J31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1" s="9">
        <f>Table1436[[#This Row],[تعداد سؤالات یک برگه]]-(Table1436[[#This Row],[تعداد سوالات آسان یک برگه]]+Table1436[[#This Row],[تعداد سوالات دشوار یک برگه]])</f>
        <v>0</v>
      </c>
      <c r="L31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1" s="5"/>
    </row>
    <row r="32" spans="1:13" ht="14.25" hidden="1" customHeight="1">
      <c r="A32" s="19">
        <v>27</v>
      </c>
      <c r="B32" s="21">
        <v>0</v>
      </c>
      <c r="C32" s="23">
        <f>ROUND((F3*Table1436[[#This Row],[مدت آموزش تئوری به ساعت]])/Table1436[[#Totals],[مدت آموزش تئوری به ساعت]],0)</f>
        <v>0</v>
      </c>
      <c r="D32" s="9"/>
      <c r="E32" s="45">
        <f>Table1436[[#This Row],[تعداد سوالات توانائی]]-Table1436[[#This Row],[سوالات موجود]]</f>
        <v>0</v>
      </c>
      <c r="F32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2" s="9">
        <f>Table1436[[#This Row],[تعداد سوالات توانائی]]-(Table1436[[#This Row],[تعداد سوالات آسان]]+Table1436[[#This Row],[تعداد سوالات دشوار]])</f>
        <v>0</v>
      </c>
      <c r="H32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2" s="9">
        <f>ROUND((H3*Table1436[[#This Row],[مدت آموزش تئوری به ساعت]])/Table1436[[#Totals],[مدت آموزش تئوری به ساعت]],0)</f>
        <v>0</v>
      </c>
      <c r="J32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2" s="9">
        <f>Table1436[[#This Row],[تعداد سؤالات یک برگه]]-(Table1436[[#This Row],[تعداد سوالات آسان یک برگه]]+Table1436[[#This Row],[تعداد سوالات دشوار یک برگه]])</f>
        <v>0</v>
      </c>
      <c r="L32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2" s="5"/>
    </row>
    <row r="33" spans="1:13" ht="14.25" hidden="1" customHeight="1">
      <c r="A33" s="19">
        <v>28</v>
      </c>
      <c r="B33" s="21">
        <v>0</v>
      </c>
      <c r="C33" s="23">
        <f>ROUND((F3*Table1436[[#This Row],[مدت آموزش تئوری به ساعت]])/Table1436[[#Totals],[مدت آموزش تئوری به ساعت]],0)</f>
        <v>0</v>
      </c>
      <c r="D33" s="9"/>
      <c r="E33" s="45">
        <f>Table1436[[#This Row],[تعداد سوالات توانائی]]-Table1436[[#This Row],[سوالات موجود]]</f>
        <v>0</v>
      </c>
      <c r="F33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3" s="9">
        <f>Table1436[[#This Row],[تعداد سوالات توانائی]]-(Table1436[[#This Row],[تعداد سوالات آسان]]+Table1436[[#This Row],[تعداد سوالات دشوار]])</f>
        <v>0</v>
      </c>
      <c r="H33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3" s="9">
        <f>ROUND((H3*Table1436[[#This Row],[مدت آموزش تئوری به ساعت]])/Table1436[[#Totals],[مدت آموزش تئوری به ساعت]],0)</f>
        <v>0</v>
      </c>
      <c r="J33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3" s="9">
        <f>Table1436[[#This Row],[تعداد سؤالات یک برگه]]-(Table1436[[#This Row],[تعداد سوالات آسان یک برگه]]+Table1436[[#This Row],[تعداد سوالات دشوار یک برگه]])</f>
        <v>0</v>
      </c>
      <c r="L33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3" s="5"/>
    </row>
    <row r="34" spans="1:13" ht="14.25" hidden="1" customHeight="1">
      <c r="A34" s="19">
        <v>29</v>
      </c>
      <c r="B34" s="21">
        <v>0</v>
      </c>
      <c r="C34" s="23">
        <f>ROUND((F3*Table1436[[#This Row],[مدت آموزش تئوری به ساعت]])/Table1436[[#Totals],[مدت آموزش تئوری به ساعت]],0)</f>
        <v>0</v>
      </c>
      <c r="D34" s="9"/>
      <c r="E34" s="45">
        <f>Table1436[[#This Row],[تعداد سوالات توانائی]]-Table1436[[#This Row],[سوالات موجود]]</f>
        <v>0</v>
      </c>
      <c r="F34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4" s="9">
        <f>Table1436[[#This Row],[تعداد سوالات توانائی]]-(Table1436[[#This Row],[تعداد سوالات آسان]]+Table1436[[#This Row],[تعداد سوالات دشوار]])</f>
        <v>0</v>
      </c>
      <c r="H34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4" s="9">
        <f>ROUND((H3*Table1436[[#This Row],[مدت آموزش تئوری به ساعت]])/Table1436[[#Totals],[مدت آموزش تئوری به ساعت]],0)</f>
        <v>0</v>
      </c>
      <c r="J34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4" s="9">
        <f>Table1436[[#This Row],[تعداد سؤالات یک برگه]]-(Table1436[[#This Row],[تعداد سوالات آسان یک برگه]]+Table1436[[#This Row],[تعداد سوالات دشوار یک برگه]])</f>
        <v>0</v>
      </c>
      <c r="L34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4" s="5"/>
    </row>
    <row r="35" spans="1:13" ht="14.25" hidden="1" customHeight="1">
      <c r="A35" s="19">
        <v>30</v>
      </c>
      <c r="B35" s="21">
        <v>0</v>
      </c>
      <c r="C35" s="23">
        <f>ROUND((F3*Table1436[[#This Row],[مدت آموزش تئوری به ساعت]])/Table1436[[#Totals],[مدت آموزش تئوری به ساعت]],0)</f>
        <v>0</v>
      </c>
      <c r="D35" s="9"/>
      <c r="E35" s="45">
        <f>Table1436[[#This Row],[تعداد سوالات توانائی]]-Table1436[[#This Row],[سوالات موجود]]</f>
        <v>0</v>
      </c>
      <c r="F35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5" s="9">
        <f>Table1436[[#This Row],[تعداد سوالات توانائی]]-(Table1436[[#This Row],[تعداد سوالات آسان]]+Table1436[[#This Row],[تعداد سوالات دشوار]])</f>
        <v>0</v>
      </c>
      <c r="H35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5" s="9">
        <f>ROUND((H3*Table1436[[#This Row],[مدت آموزش تئوری به ساعت]])/Table1436[[#Totals],[مدت آموزش تئوری به ساعت]],0)</f>
        <v>0</v>
      </c>
      <c r="J35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5" s="9">
        <f>Table1436[[#This Row],[تعداد سؤالات یک برگه]]-(Table1436[[#This Row],[تعداد سوالات آسان یک برگه]]+Table1436[[#This Row],[تعداد سوالات دشوار یک برگه]])</f>
        <v>0</v>
      </c>
      <c r="L35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5" s="5"/>
    </row>
    <row r="36" spans="1:13" ht="14.25" hidden="1" customHeight="1">
      <c r="A36" s="19">
        <v>31</v>
      </c>
      <c r="B36" s="21">
        <v>0</v>
      </c>
      <c r="C36" s="23">
        <f>ROUND((F3*Table1436[[#This Row],[مدت آموزش تئوری به ساعت]])/Table1436[[#Totals],[مدت آموزش تئوری به ساعت]],0)</f>
        <v>0</v>
      </c>
      <c r="D36" s="9"/>
      <c r="E36" s="45">
        <f>Table1436[[#This Row],[تعداد سوالات توانائی]]-Table1436[[#This Row],[سوالات موجود]]</f>
        <v>0</v>
      </c>
      <c r="F36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6" s="9">
        <f>Table1436[[#This Row],[تعداد سوالات توانائی]]-(Table1436[[#This Row],[تعداد سوالات آسان]]+Table1436[[#This Row],[تعداد سوالات دشوار]])</f>
        <v>0</v>
      </c>
      <c r="H36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6" s="9">
        <f>ROUND((H3*Table1436[[#This Row],[مدت آموزش تئوری به ساعت]])/Table1436[[#Totals],[مدت آموزش تئوری به ساعت]],0)</f>
        <v>0</v>
      </c>
      <c r="J36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6" s="9">
        <f>Table1436[[#This Row],[تعداد سؤالات یک برگه]]-(Table1436[[#This Row],[تعداد سوالات آسان یک برگه]]+Table1436[[#This Row],[تعداد سوالات دشوار یک برگه]])</f>
        <v>0</v>
      </c>
      <c r="L36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6" s="5"/>
    </row>
    <row r="37" spans="1:13" ht="14.25" hidden="1" customHeight="1">
      <c r="A37" s="19">
        <v>32</v>
      </c>
      <c r="B37" s="21">
        <v>0</v>
      </c>
      <c r="C37" s="23">
        <f>ROUND((F3*Table1436[[#This Row],[مدت آموزش تئوری به ساعت]])/Table1436[[#Totals],[مدت آموزش تئوری به ساعت]],0)</f>
        <v>0</v>
      </c>
      <c r="D37" s="9"/>
      <c r="E37" s="45">
        <f>Table1436[[#This Row],[تعداد سوالات توانائی]]-Table1436[[#This Row],[سوالات موجود]]</f>
        <v>0</v>
      </c>
      <c r="F37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7" s="9">
        <f>Table1436[[#This Row],[تعداد سوالات توانائی]]-(Table1436[[#This Row],[تعداد سوالات آسان]]+Table1436[[#This Row],[تعداد سوالات دشوار]])</f>
        <v>0</v>
      </c>
      <c r="H37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7" s="9">
        <f>ROUND((H3*Table1436[[#This Row],[مدت آموزش تئوری به ساعت]])/Table1436[[#Totals],[مدت آموزش تئوری به ساعت]],0)</f>
        <v>0</v>
      </c>
      <c r="J37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7" s="9">
        <f>Table1436[[#This Row],[تعداد سؤالات یک برگه]]-(Table1436[[#This Row],[تعداد سوالات آسان یک برگه]]+Table1436[[#This Row],[تعداد سوالات دشوار یک برگه]])</f>
        <v>0</v>
      </c>
      <c r="L37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7" s="5"/>
    </row>
    <row r="38" spans="1:13" ht="14.25" hidden="1" customHeight="1">
      <c r="A38" s="19">
        <v>33</v>
      </c>
      <c r="B38" s="21">
        <v>0</v>
      </c>
      <c r="C38" s="23">
        <f>ROUND((F3*Table1436[[#This Row],[مدت آموزش تئوری به ساعت]])/Table1436[[#Totals],[مدت آموزش تئوری به ساعت]],0)</f>
        <v>0</v>
      </c>
      <c r="D38" s="9"/>
      <c r="E38" s="45">
        <f>Table1436[[#This Row],[تعداد سوالات توانائی]]-Table1436[[#This Row],[سوالات موجود]]</f>
        <v>0</v>
      </c>
      <c r="F38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8" s="9">
        <f>Table1436[[#This Row],[تعداد سوالات توانائی]]-(Table1436[[#This Row],[تعداد سوالات آسان]]+Table1436[[#This Row],[تعداد سوالات دشوار]])</f>
        <v>0</v>
      </c>
      <c r="H38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8" s="9">
        <f>ROUND((H3*Table1436[[#This Row],[مدت آموزش تئوری به ساعت]])/Table1436[[#Totals],[مدت آموزش تئوری به ساعت]],0)</f>
        <v>0</v>
      </c>
      <c r="J38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8" s="9">
        <f>Table1436[[#This Row],[تعداد سؤالات یک برگه]]-(Table1436[[#This Row],[تعداد سوالات آسان یک برگه]]+Table1436[[#This Row],[تعداد سوالات دشوار یک برگه]])</f>
        <v>0</v>
      </c>
      <c r="L38" s="9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8" s="5"/>
    </row>
    <row r="39" spans="1:13" ht="14.25" hidden="1" customHeight="1">
      <c r="A39" s="19">
        <v>34</v>
      </c>
      <c r="B39" s="21">
        <v>0</v>
      </c>
      <c r="C39" s="23">
        <f>ROUND((F3*Table1436[[#This Row],[مدت آموزش تئوری به ساعت]])/Table1436[[#Totals],[مدت آموزش تئوری به ساعت]],0)</f>
        <v>0</v>
      </c>
      <c r="D39" s="9"/>
      <c r="E39" s="45">
        <f>Table1436[[#This Row],[تعداد سوالات توانائی]]-Table1436[[#This Row],[سوالات موجود]]</f>
        <v>0</v>
      </c>
      <c r="F39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39" s="9">
        <f>Table1436[[#This Row],[تعداد سوالات توانائی]]-(Table1436[[#This Row],[تعداد سوالات آسان]]+Table1436[[#This Row],[تعداد سوالات دشوار]])</f>
        <v>0</v>
      </c>
      <c r="H39" s="9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39" s="12">
        <f>ROUND((H3*Table1436[[#This Row],[مدت آموزش تئوری به ساعت]])/Table1436[[#Totals],[مدت آموزش تئوری به ساعت]],0)</f>
        <v>0</v>
      </c>
      <c r="J39" s="12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39" s="12">
        <f>Table1436[[#This Row],[تعداد سؤالات یک برگه]]-(Table1436[[#This Row],[تعداد سوالات آسان یک برگه]]+Table1436[[#This Row],[تعداد سوالات دشوار یک برگه]])</f>
        <v>0</v>
      </c>
      <c r="L39" s="12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39" s="5"/>
    </row>
    <row r="40" spans="1:13" ht="14.25" hidden="1" customHeight="1">
      <c r="A40" s="40">
        <v>35</v>
      </c>
      <c r="B40" s="41">
        <v>0</v>
      </c>
      <c r="C40" s="47">
        <f>ROUND((F3*Table1436[[#This Row],[مدت آموزش تئوری به ساعت]])/Table1436[[#Totals],[مدت آموزش تئوری به ساعت]],0)</f>
        <v>0</v>
      </c>
      <c r="D40" s="12"/>
      <c r="E40" s="46">
        <f>Table1436[[#This Row],[تعداد سوالات توانائی]]-Table1436[[#This Row],[سوالات موجود]]</f>
        <v>0</v>
      </c>
      <c r="F40" s="12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G40" s="12">
        <f>Table1436[[#This Row],[تعداد سوالات توانائی]]-(Table1436[[#This Row],[تعداد سوالات آسان]]+Table1436[[#This Row],[تعداد سوالات دشوار]])</f>
        <v>0</v>
      </c>
      <c r="H40" s="42">
        <f>IF(Table1436[[#This Row],[مدت آموزش تئوری به ساعت]]&lt;&gt;0,IF(OR(MOD(Table1436[[#This Row],[تعداد سوالات توانائی]],3)=1,MOD(Table1436[[#This Row],[تعداد سوالات توانائی]],3)=0),ROUND(Table1436[[#This Row],[تعداد سوالات توانائی]]/3,0),ROUND((Table1436[[#This Row],[تعداد سوالات توانائی]]/3)-1,0)),0)</f>
        <v>0</v>
      </c>
      <c r="I40" s="43">
        <f>ROUND((H3*Table1436[[#This Row],[مدت آموزش تئوری به ساعت]])/Table1436[[#Totals],[مدت آموزش تئوری به ساعت]],0)</f>
        <v>0</v>
      </c>
      <c r="J40" s="43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K40" s="43">
        <f>Table1436[[#This Row],[تعداد سؤالات یک برگه]]-(Table1436[[#This Row],[تعداد سوالات آسان یک برگه]]+Table1436[[#This Row],[تعداد سوالات دشوار یک برگه]])</f>
        <v>0</v>
      </c>
      <c r="L40" s="43">
        <f>IF(Table1436[[#This Row],[مدت آموزش تئوری به ساعت]]&lt;&gt;0,IF(OR(MOD(Table1436[[#This Row],[تعداد سؤالات یک برگه]],3)=1,MOD(Table1436[[#This Row],[تعداد سؤالات یک برگه]],3)=0),ROUND(Table1436[[#This Row],[تعداد سؤالات یک برگه]]/3,0),ROUND((Table1436[[#This Row],[تعداد سؤالات یک برگه]]/3)-1,0)),0)</f>
        <v>0</v>
      </c>
      <c r="M40" s="7"/>
    </row>
    <row r="41" spans="1:13" ht="15" customHeight="1">
      <c r="A41" s="3" t="s">
        <v>5</v>
      </c>
      <c r="B41" s="14">
        <f>SUBTOTAL(109,[مدت آموزش تئوری به ساعت])</f>
        <v>518</v>
      </c>
      <c r="C41" s="14">
        <f>SUBTOTAL(109,[تعداد سوالات توانائی])</f>
        <v>40</v>
      </c>
      <c r="D41" s="14"/>
      <c r="E41" s="14"/>
      <c r="F41" s="14">
        <f>SUBTOTAL(109,[تعداد سوالات آسان])</f>
        <v>10</v>
      </c>
      <c r="G41" s="14">
        <f>SUBTOTAL(109,[[تعداد سوالات متوسط ]])</f>
        <v>20</v>
      </c>
      <c r="H41" s="14">
        <f>SUBTOTAL(109,[تعداد سوالات دشوار])</f>
        <v>10</v>
      </c>
      <c r="I41" s="14">
        <f>SUBTOTAL(109,[تعداد سؤالات یک برگه])</f>
        <v>40</v>
      </c>
      <c r="J41" s="14">
        <f>SUBTOTAL(109,[تعداد سوالات آسان یک برگه])</f>
        <v>10</v>
      </c>
      <c r="K41" s="14">
        <f>SUBTOTAL(109,[تعداد سوالات متوسط یک برگه])</f>
        <v>20</v>
      </c>
      <c r="L41" s="14">
        <f>SUBTOTAL(109,[تعداد سوالات دشوار یک برگه])</f>
        <v>10</v>
      </c>
      <c r="M41" s="8"/>
    </row>
    <row r="44" spans="1:13">
      <c r="A44" s="50" t="s">
        <v>21</v>
      </c>
      <c r="B44" s="50"/>
      <c r="C44" s="50"/>
      <c r="D44" s="50"/>
      <c r="E44" s="50"/>
      <c r="F44" s="50"/>
      <c r="G44" s="50"/>
      <c r="H44" s="50"/>
      <c r="I44" s="50"/>
      <c r="J44" s="48"/>
      <c r="K44" s="48"/>
    </row>
  </sheetData>
  <mergeCells count="1">
    <mergeCell ref="A44:I4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طراح گرافیک رایانه ای</vt:lpstr>
      <vt:lpstr>سرپرست رستوران</vt:lpstr>
      <vt:lpstr>نانوای نانهای حجیم و نیمه حجیم2</vt:lpstr>
    </vt:vector>
  </TitlesOfParts>
  <Company>Office07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SHAHAB</cp:lastModifiedBy>
  <cp:lastPrinted>2015-11-04T10:59:58Z</cp:lastPrinted>
  <dcterms:created xsi:type="dcterms:W3CDTF">2015-09-10T20:10:24Z</dcterms:created>
  <dcterms:modified xsi:type="dcterms:W3CDTF">2016-04-11T06:33:45Z</dcterms:modified>
</cp:coreProperties>
</file>